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firstSheet="3" activeTab="3"/>
  </bookViews>
  <sheets>
    <sheet name="I Term" sheetId="1" r:id="rId1"/>
    <sheet name="II Term" sheetId="2" r:id="rId2"/>
    <sheet name="III Term" sheetId="3" r:id="rId3"/>
    <sheet name="eTwinning assessment" sheetId="4" r:id="rId4"/>
  </sheets>
  <definedNames/>
  <calcPr fullCalcOnLoad="1"/>
</workbook>
</file>

<file path=xl/sharedStrings.xml><?xml version="1.0" encoding="utf-8"?>
<sst xmlns="http://schemas.openxmlformats.org/spreadsheetml/2006/main" count="414" uniqueCount="146">
  <si>
    <t>4 PEB</t>
  </si>
  <si>
    <t>I Term</t>
  </si>
  <si>
    <t>Alumnos</t>
  </si>
  <si>
    <t>A</t>
  </si>
  <si>
    <t>B</t>
  </si>
  <si>
    <t>Reading</t>
  </si>
  <si>
    <t xml:space="preserve">List </t>
  </si>
  <si>
    <t>UoE 1</t>
  </si>
  <si>
    <t>UoE 2</t>
  </si>
  <si>
    <t>Writing</t>
  </si>
  <si>
    <t>Speaking</t>
  </si>
  <si>
    <t>work</t>
  </si>
  <si>
    <t>Alonso, Gabriela</t>
  </si>
  <si>
    <t>Álvarez, Gabriela</t>
  </si>
  <si>
    <t>Álvarez, Paola</t>
  </si>
  <si>
    <t>Ardanza, Mónica</t>
  </si>
  <si>
    <t>Blanco, Cecilia</t>
  </si>
  <si>
    <t>Campo, Edgar</t>
  </si>
  <si>
    <t>Conde, Jonás</t>
  </si>
  <si>
    <t>Cotera, Jesús</t>
  </si>
  <si>
    <t>Espeso, Ángela</t>
  </si>
  <si>
    <t>García, Marina</t>
  </si>
  <si>
    <t>Gil, Carmen</t>
  </si>
  <si>
    <t>Gómez, Daniel</t>
  </si>
  <si>
    <t>Glez, Candela</t>
  </si>
  <si>
    <t>Iglesias, Laro</t>
  </si>
  <si>
    <t>Lanza, Bruno</t>
  </si>
  <si>
    <t>Lanza, Marcos</t>
  </si>
  <si>
    <t>López, Carmen</t>
  </si>
  <si>
    <t>Naranca, Adrián</t>
  </si>
  <si>
    <t>Peredo, Héctor</t>
  </si>
  <si>
    <t>Ricondo, Diego</t>
  </si>
  <si>
    <t>Sisniega, Eva</t>
  </si>
  <si>
    <t>Vicente, Saúl</t>
  </si>
  <si>
    <t>II Term</t>
  </si>
  <si>
    <t>UoE</t>
  </si>
  <si>
    <t>III Term</t>
  </si>
  <si>
    <t>media</t>
  </si>
  <si>
    <t>Final</t>
  </si>
  <si>
    <t>I</t>
  </si>
  <si>
    <t xml:space="preserve">II  </t>
  </si>
  <si>
    <t>ponderada</t>
  </si>
  <si>
    <t xml:space="preserve"> mark</t>
  </si>
  <si>
    <t>Project</t>
  </si>
  <si>
    <t>Diary</t>
  </si>
  <si>
    <t>mate</t>
  </si>
  <si>
    <t>rials</t>
  </si>
  <si>
    <t>Globalization</t>
  </si>
  <si>
    <t>licence</t>
  </si>
  <si>
    <t>log in</t>
  </si>
  <si>
    <t>posts</t>
  </si>
  <si>
    <t>lik/com</t>
  </si>
  <si>
    <t>photos</t>
  </si>
  <si>
    <t>files</t>
  </si>
  <si>
    <t>TEAMs</t>
  </si>
  <si>
    <t>Topics</t>
  </si>
  <si>
    <t>Oceania</t>
  </si>
  <si>
    <t>CC</t>
  </si>
  <si>
    <t>Asia</t>
  </si>
  <si>
    <t>Africa</t>
  </si>
  <si>
    <t>6.1</t>
  </si>
  <si>
    <t xml:space="preserve"> I "Real" Glob. </t>
  </si>
  <si>
    <t>The silver in Asia</t>
  </si>
  <si>
    <t>6.2</t>
  </si>
  <si>
    <t>I Glob. XIX- XX c.</t>
  </si>
  <si>
    <t>Music &amp; Sports</t>
  </si>
  <si>
    <t>ü</t>
  </si>
  <si>
    <t>6.3</t>
  </si>
  <si>
    <t xml:space="preserve">II Glob. </t>
  </si>
  <si>
    <t>Sports and Information</t>
  </si>
  <si>
    <t>Inventors</t>
  </si>
  <si>
    <t>Technology and money</t>
  </si>
  <si>
    <t>Plants and food</t>
  </si>
  <si>
    <t>Weapons and commerce</t>
  </si>
  <si>
    <t>Migrations &amp; products</t>
  </si>
  <si>
    <t>The mines</t>
  </si>
  <si>
    <t>migrations</t>
  </si>
  <si>
    <t>page</t>
  </si>
  <si>
    <t>marks</t>
  </si>
  <si>
    <t>Team 5</t>
  </si>
  <si>
    <t>Flora &amp; Fauna</t>
  </si>
  <si>
    <t>Team 2</t>
  </si>
  <si>
    <t>Monuments &amp;Museums</t>
  </si>
  <si>
    <t>Team 4</t>
  </si>
  <si>
    <t>Important People</t>
  </si>
  <si>
    <t>Team 3</t>
  </si>
  <si>
    <t>Natural Highlights</t>
  </si>
  <si>
    <t>Team 1</t>
  </si>
  <si>
    <t>Food &amp; Drink</t>
  </si>
  <si>
    <t>Team 6</t>
  </si>
  <si>
    <t>Traditions &amp; Festivities</t>
  </si>
  <si>
    <t>Translation</t>
  </si>
  <si>
    <t>üü</t>
  </si>
  <si>
    <t xml:space="preserve">Canva Template </t>
  </si>
  <si>
    <t>Canva CC?</t>
  </si>
  <si>
    <t>Canva Infographic</t>
  </si>
  <si>
    <t>Canva CC</t>
  </si>
  <si>
    <t>Canva  CC</t>
  </si>
  <si>
    <t>PPT CC</t>
  </si>
  <si>
    <t>PPT  CC??</t>
  </si>
  <si>
    <t>PPT  CC</t>
  </si>
  <si>
    <t>Europa</t>
  </si>
  <si>
    <t>America</t>
  </si>
  <si>
    <t>game</t>
  </si>
  <si>
    <t xml:space="preserve">Genially </t>
  </si>
  <si>
    <t>new username</t>
  </si>
  <si>
    <t>sp1.g.a.</t>
  </si>
  <si>
    <t>sp2.g.a.</t>
  </si>
  <si>
    <t>sp3.p.a.</t>
  </si>
  <si>
    <t>sp4.ma</t>
  </si>
  <si>
    <t>sp5.c.b.</t>
  </si>
  <si>
    <t>sp6.e.c.</t>
  </si>
  <si>
    <t>sp7.j.c.</t>
  </si>
  <si>
    <t>sp8.j.c</t>
  </si>
  <si>
    <t>sp9.a.e.</t>
  </si>
  <si>
    <t>sp10.m.g.</t>
  </si>
  <si>
    <t>sp11.c.g.</t>
  </si>
  <si>
    <t>sp12.d.g.</t>
  </si>
  <si>
    <t>sp13.c.g.</t>
  </si>
  <si>
    <t>sp14.l.i.</t>
  </si>
  <si>
    <t>sp15.b.l.</t>
  </si>
  <si>
    <t>sp16.m.l.</t>
  </si>
  <si>
    <t>sp17.c.l.</t>
  </si>
  <si>
    <t>sp18.a.n.</t>
  </si>
  <si>
    <t>sp19.h.p.</t>
  </si>
  <si>
    <t>sp20.d.r.</t>
  </si>
  <si>
    <t>sp21.e.s.</t>
  </si>
  <si>
    <t>sp22.s.v.</t>
  </si>
  <si>
    <t>Team</t>
  </si>
  <si>
    <t>Topic</t>
  </si>
  <si>
    <t>Surveys</t>
  </si>
  <si>
    <t>sts</t>
  </si>
  <si>
    <t>teachers</t>
  </si>
  <si>
    <t xml:space="preserve"> continents</t>
  </si>
  <si>
    <t>five</t>
  </si>
  <si>
    <t>üüüü</t>
  </si>
  <si>
    <t xml:space="preserve">last   </t>
  </si>
  <si>
    <t>4º ESO PEB III Term</t>
  </si>
  <si>
    <t>posters</t>
  </si>
  <si>
    <t>tweet</t>
  </si>
  <si>
    <t>5 continents</t>
  </si>
  <si>
    <t>videoconferences</t>
  </si>
  <si>
    <t>highlights</t>
  </si>
  <si>
    <t>4 partners</t>
  </si>
  <si>
    <t>logos</t>
  </si>
  <si>
    <t>dissemination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</si>
</sst>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6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4"/>
      <name val="Times New Roman"/>
      <family val="1"/>
    </font>
    <font>
      <sz val="14"/>
      <color indexed="9"/>
      <name val="Times New Roman"/>
      <family val="1"/>
    </font>
    <font>
      <b/>
      <sz val="14"/>
      <color indexed="17"/>
      <name val="Times New Roman"/>
      <family val="1"/>
    </font>
    <font>
      <b/>
      <sz val="10"/>
      <color indexed="6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Wingdings"/>
      <family val="0"/>
    </font>
    <font>
      <b/>
      <sz val="16"/>
      <color indexed="10"/>
      <name val="Wingdings"/>
      <family val="0"/>
    </font>
    <font>
      <b/>
      <sz val="14"/>
      <color indexed="62"/>
      <name val="Times New Roman"/>
      <family val="1"/>
    </font>
    <font>
      <sz val="8"/>
      <name val="Calibri"/>
      <family val="2"/>
    </font>
    <font>
      <b/>
      <sz val="14"/>
      <color indexed="9"/>
      <name val="Times New Roman"/>
      <family val="1"/>
    </font>
    <font>
      <b/>
      <sz val="14"/>
      <color indexed="26"/>
      <name val="Times New Roman"/>
      <family val="1"/>
    </font>
    <font>
      <b/>
      <sz val="14"/>
      <color indexed="62"/>
      <name val="Wingdings"/>
      <family val="0"/>
    </font>
    <font>
      <b/>
      <sz val="14"/>
      <color indexed="26"/>
      <name val="Wingdings"/>
      <family val="0"/>
    </font>
    <font>
      <b/>
      <sz val="12"/>
      <color indexed="60"/>
      <name val="Times New Roman"/>
      <family val="1"/>
    </font>
    <font>
      <b/>
      <sz val="14"/>
      <color indexed="43"/>
      <name val="Times New Roman"/>
      <family val="1"/>
    </font>
    <font>
      <b/>
      <sz val="14"/>
      <color indexed="9"/>
      <name val="Wingdings"/>
      <family val="0"/>
    </font>
    <font>
      <b/>
      <sz val="14"/>
      <name val="Wingdings"/>
      <family val="0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62"/>
      <name val="Times New Roman"/>
      <family val="1"/>
    </font>
    <font>
      <b/>
      <sz val="14"/>
      <color indexed="40"/>
      <name val="Times New Roman"/>
      <family val="1"/>
    </font>
    <font>
      <b/>
      <sz val="12"/>
      <color indexed="57"/>
      <name val="Times New Roman"/>
      <family val="1"/>
    </font>
    <font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Times New Roman"/>
      <family val="1"/>
    </font>
    <font>
      <b/>
      <sz val="14"/>
      <color rgb="FFFF00FF"/>
      <name val="Times New Roman"/>
      <family val="1"/>
    </font>
    <font>
      <sz val="14"/>
      <color rgb="FFFFFFFF"/>
      <name val="Times New Roman"/>
      <family val="1"/>
    </font>
    <font>
      <b/>
      <sz val="14"/>
      <color rgb="FF00B050"/>
      <name val="Times New Roman"/>
      <family val="1"/>
    </font>
    <font>
      <b/>
      <sz val="14"/>
      <color theme="9" tint="-0.4999699890613556"/>
      <name val="Times New Roman"/>
      <family val="1"/>
    </font>
    <font>
      <b/>
      <sz val="14"/>
      <color rgb="FF974706"/>
      <name val="Times New Roman"/>
      <family val="1"/>
    </font>
    <font>
      <b/>
      <sz val="10"/>
      <color rgb="FF974706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FF0000"/>
      <name val="Wingdings"/>
      <family val="0"/>
    </font>
    <font>
      <b/>
      <sz val="16"/>
      <color rgb="FFFF0000"/>
      <name val="Wingdings"/>
      <family val="0"/>
    </font>
    <font>
      <b/>
      <sz val="14"/>
      <color theme="4" tint="-0.24997000396251678"/>
      <name val="Wingdings"/>
      <family val="0"/>
    </font>
    <font>
      <b/>
      <sz val="14"/>
      <color theme="7" tint="0.7999799847602844"/>
      <name val="Wingdings"/>
      <family val="0"/>
    </font>
    <font>
      <b/>
      <sz val="14"/>
      <color theme="4" tint="-0.24997000396251678"/>
      <name val="Times New Roman"/>
      <family val="1"/>
    </font>
    <font>
      <sz val="12"/>
      <color theme="1"/>
      <name val="Times New Roman"/>
      <family val="1"/>
    </font>
    <font>
      <b/>
      <sz val="12"/>
      <color rgb="FF974706"/>
      <name val="Times New Roman"/>
      <family val="1"/>
    </font>
    <font>
      <b/>
      <sz val="14"/>
      <color theme="0"/>
      <name val="Times New Roman"/>
      <family val="1"/>
    </font>
    <font>
      <b/>
      <sz val="14"/>
      <color theme="9" tint="-0.24997000396251678"/>
      <name val="Times New Roman"/>
      <family val="1"/>
    </font>
    <font>
      <b/>
      <sz val="14"/>
      <color theme="7" tint="0.5999900102615356"/>
      <name val="Times New Roman"/>
      <family val="1"/>
    </font>
    <font>
      <b/>
      <sz val="14"/>
      <color theme="7" tint="0.7999799847602844"/>
      <name val="Times New Roman"/>
      <family val="1"/>
    </font>
    <font>
      <b/>
      <sz val="14"/>
      <color theme="1"/>
      <name val="Times New Roman"/>
      <family val="1"/>
    </font>
    <font>
      <b/>
      <sz val="14"/>
      <color theme="0"/>
      <name val="Wingdings"/>
      <family val="0"/>
    </font>
    <font>
      <b/>
      <sz val="12"/>
      <color rgb="FFFF0000"/>
      <name val="Times New Roman"/>
      <family val="1"/>
    </font>
    <font>
      <b/>
      <sz val="12"/>
      <color theme="4" tint="-0.24997000396251678"/>
      <name val="Times New Roman"/>
      <family val="1"/>
    </font>
    <font>
      <b/>
      <sz val="14"/>
      <color rgb="FF00B0F0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9" tint="-0.4999699890613556"/>
      <name val="Times New Roman"/>
      <family val="1"/>
    </font>
    <font>
      <sz val="14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9" tint="0.599960029125213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Dashed">
        <color indexed="8"/>
      </bottom>
    </border>
    <border>
      <left style="medium"/>
      <right/>
      <top/>
      <bottom style="mediumDashed">
        <color indexed="8"/>
      </bottom>
    </border>
    <border>
      <left/>
      <right style="medium"/>
      <top/>
      <bottom style="mediumDashed">
        <color indexed="8"/>
      </bottom>
    </border>
    <border>
      <left/>
      <right/>
      <top/>
      <bottom style="mediumDashed">
        <color indexed="8"/>
      </bottom>
    </border>
    <border>
      <left style="medium"/>
      <right/>
      <top/>
      <bottom/>
    </border>
    <border>
      <left/>
      <right style="medium"/>
      <top/>
      <bottom style="mediumDashed"/>
    </border>
    <border>
      <left style="thin">
        <color indexed="8"/>
      </left>
      <right/>
      <top style="thin">
        <color indexed="8"/>
      </top>
      <bottom style="mediumDashed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 style="dotted"/>
      <bottom/>
    </border>
    <border>
      <left/>
      <right/>
      <top style="dashed"/>
      <bottom/>
    </border>
    <border>
      <left/>
      <right/>
      <top/>
      <bottom style="dashed"/>
    </border>
    <border>
      <left/>
      <right/>
      <top/>
      <bottom style="dotted"/>
    </border>
    <border>
      <left style="medium"/>
      <right/>
      <top style="double"/>
      <bottom style="mediumDashed">
        <color indexed="8"/>
      </bottom>
    </border>
    <border>
      <left style="double"/>
      <right style="thin"/>
      <top style="double"/>
      <bottom style="mediumDashed">
        <color indexed="8"/>
      </bottom>
    </border>
    <border>
      <left style="thin"/>
      <right style="double"/>
      <top style="double"/>
      <bottom style="mediumDashed">
        <color indexed="8"/>
      </bottom>
    </border>
    <border>
      <left style="double"/>
      <right/>
      <top style="double"/>
      <bottom/>
    </border>
    <border>
      <left/>
      <right/>
      <top style="mediumDashed">
        <color indexed="8"/>
      </top>
      <bottom/>
    </border>
    <border>
      <left style="thin"/>
      <right/>
      <top style="dotted"/>
      <bottom/>
    </border>
    <border>
      <left style="double"/>
      <right/>
      <top style="double"/>
      <bottom style="mediumDashed">
        <color indexed="8"/>
      </bottom>
    </border>
    <border>
      <left style="mediumDashed"/>
      <right/>
      <top/>
      <bottom/>
    </border>
    <border>
      <left/>
      <right style="mediumDashed"/>
      <top/>
      <bottom/>
    </border>
    <border>
      <left style="mediumDashed"/>
      <right/>
      <top style="dotted"/>
      <bottom/>
    </border>
    <border>
      <left/>
      <right style="mediumDashed"/>
      <top style="dotted"/>
      <bottom/>
    </border>
    <border>
      <left style="thin"/>
      <right/>
      <top style="mediumDashed"/>
      <bottom/>
    </border>
    <border>
      <left style="thin"/>
      <right/>
      <top/>
      <bottom style="hair"/>
    </border>
    <border>
      <left style="thin"/>
      <right/>
      <top/>
      <bottom style="dashed"/>
    </border>
    <border>
      <left/>
      <right/>
      <top style="double"/>
      <bottom style="mediumDashed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87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7" borderId="0" xfId="0" applyFont="1" applyFill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36" borderId="10" xfId="0" applyFont="1" applyFill="1" applyBorder="1" applyAlignment="1">
      <alignment horizontal="center"/>
    </xf>
    <xf numFmtId="2" fontId="66" fillId="0" borderId="0" xfId="0" applyNumberFormat="1" applyFont="1" applyAlignment="1">
      <alignment horizontal="center"/>
    </xf>
    <xf numFmtId="0" fontId="66" fillId="0" borderId="11" xfId="0" applyFont="1" applyBorder="1" applyAlignment="1">
      <alignment horizontal="center"/>
    </xf>
    <xf numFmtId="0" fontId="67" fillId="37" borderId="12" xfId="0" applyFont="1" applyFill="1" applyBorder="1" applyAlignment="1">
      <alignment horizontal="center" vertical="center"/>
    </xf>
    <xf numFmtId="0" fontId="68" fillId="35" borderId="0" xfId="0" applyFont="1" applyFill="1" applyAlignment="1">
      <alignment horizontal="center"/>
    </xf>
    <xf numFmtId="0" fontId="68" fillId="33" borderId="10" xfId="0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0" fillId="0" borderId="0" xfId="0" applyAlignment="1">
      <alignment wrapText="1"/>
    </xf>
    <xf numFmtId="0" fontId="69" fillId="0" borderId="14" xfId="0" applyFont="1" applyBorder="1" applyAlignment="1">
      <alignment horizontal="center" wrapText="1"/>
    </xf>
    <xf numFmtId="0" fontId="70" fillId="0" borderId="15" xfId="0" applyFont="1" applyBorder="1" applyAlignment="1">
      <alignment wrapText="1"/>
    </xf>
    <xf numFmtId="10" fontId="71" fillId="0" borderId="16" xfId="0" applyNumberFormat="1" applyFont="1" applyBorder="1" applyAlignment="1">
      <alignment horizontal="center" wrapText="1"/>
    </xf>
    <xf numFmtId="0" fontId="70" fillId="0" borderId="17" xfId="0" applyFont="1" applyBorder="1" applyAlignment="1">
      <alignment horizontal="center" wrapText="1"/>
    </xf>
    <xf numFmtId="10" fontId="71" fillId="0" borderId="17" xfId="0" applyNumberFormat="1" applyFont="1" applyBorder="1" applyAlignment="1">
      <alignment horizontal="center" wrapText="1"/>
    </xf>
    <xf numFmtId="0" fontId="70" fillId="0" borderId="15" xfId="0" applyFont="1" applyBorder="1" applyAlignment="1">
      <alignment horizontal="center" wrapText="1"/>
    </xf>
    <xf numFmtId="9" fontId="70" fillId="0" borderId="16" xfId="0" applyNumberFormat="1" applyFont="1" applyBorder="1" applyAlignment="1">
      <alignment horizontal="center" wrapText="1"/>
    </xf>
    <xf numFmtId="0" fontId="70" fillId="0" borderId="17" xfId="0" applyFont="1" applyBorder="1" applyAlignment="1">
      <alignment wrapText="1"/>
    </xf>
    <xf numFmtId="9" fontId="71" fillId="0" borderId="17" xfId="0" applyNumberFormat="1" applyFont="1" applyBorder="1" applyAlignment="1">
      <alignment horizontal="center" wrapText="1"/>
    </xf>
    <xf numFmtId="0" fontId="70" fillId="0" borderId="16" xfId="0" applyFont="1" applyBorder="1" applyAlignment="1">
      <alignment horizontal="left" wrapText="1"/>
    </xf>
    <xf numFmtId="0" fontId="7" fillId="38" borderId="0" xfId="0" applyFont="1" applyFill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7" fillId="38" borderId="18" xfId="0" applyFont="1" applyFill="1" applyBorder="1" applyAlignment="1">
      <alignment horizontal="center"/>
    </xf>
    <xf numFmtId="0" fontId="68" fillId="38" borderId="18" xfId="0" applyFont="1" applyFill="1" applyBorder="1" applyAlignment="1">
      <alignment horizontal="center"/>
    </xf>
    <xf numFmtId="0" fontId="5" fillId="38" borderId="18" xfId="0" applyFont="1" applyFill="1" applyBorder="1" applyAlignment="1">
      <alignment horizontal="center"/>
    </xf>
    <xf numFmtId="0" fontId="72" fillId="0" borderId="0" xfId="0" applyFont="1" applyAlignment="1">
      <alignment horizontal="center" vertical="center"/>
    </xf>
    <xf numFmtId="2" fontId="66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6" fillId="0" borderId="11" xfId="0" applyNumberFormat="1" applyFont="1" applyBorder="1" applyAlignment="1">
      <alignment horizontal="center"/>
    </xf>
    <xf numFmtId="9" fontId="72" fillId="39" borderId="0" xfId="0" applyNumberFormat="1" applyFont="1" applyFill="1" applyAlignment="1">
      <alignment horizontal="center" vertical="center"/>
    </xf>
    <xf numFmtId="0" fontId="72" fillId="40" borderId="0" xfId="0" applyFont="1" applyFill="1" applyAlignment="1">
      <alignment horizontal="center" vertical="center"/>
    </xf>
    <xf numFmtId="9" fontId="72" fillId="40" borderId="0" xfId="0" applyNumberFormat="1" applyFont="1" applyFill="1" applyAlignment="1">
      <alignment horizontal="center" vertical="center"/>
    </xf>
    <xf numFmtId="9" fontId="72" fillId="41" borderId="0" xfId="0" applyNumberFormat="1" applyFont="1" applyFill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72" fillId="39" borderId="0" xfId="0" applyFont="1" applyFill="1" applyAlignment="1">
      <alignment horizontal="center" vertical="center"/>
    </xf>
    <xf numFmtId="9" fontId="72" fillId="41" borderId="19" xfId="0" applyNumberFormat="1" applyFont="1" applyFill="1" applyBorder="1" applyAlignment="1">
      <alignment horizontal="center" vertical="center"/>
    </xf>
    <xf numFmtId="0" fontId="69" fillId="0" borderId="17" xfId="0" applyFont="1" applyBorder="1" applyAlignment="1">
      <alignment horizontal="center" wrapText="1"/>
    </xf>
    <xf numFmtId="9" fontId="65" fillId="0" borderId="0" xfId="0" applyNumberFormat="1" applyFont="1" applyAlignment="1">
      <alignment/>
    </xf>
    <xf numFmtId="0" fontId="70" fillId="0" borderId="0" xfId="0" applyFont="1" applyAlignment="1">
      <alignment horizontal="center" wrapText="1"/>
    </xf>
    <xf numFmtId="0" fontId="69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/>
    </xf>
    <xf numFmtId="0" fontId="5" fillId="33" borderId="0" xfId="0" applyFont="1" applyFill="1" applyAlignment="1">
      <alignment horizontal="center"/>
    </xf>
    <xf numFmtId="0" fontId="68" fillId="33" borderId="0" xfId="0" applyFont="1" applyFill="1" applyAlignment="1">
      <alignment horizontal="center"/>
    </xf>
    <xf numFmtId="0" fontId="69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70" fillId="42" borderId="18" xfId="0" applyFont="1" applyFill="1" applyBorder="1" applyAlignment="1">
      <alignment/>
    </xf>
    <xf numFmtId="0" fontId="70" fillId="42" borderId="0" xfId="0" applyFont="1" applyFill="1" applyAlignment="1">
      <alignment/>
    </xf>
    <xf numFmtId="0" fontId="65" fillId="5" borderId="0" xfId="0" applyFont="1" applyFill="1" applyAlignment="1">
      <alignment horizontal="center"/>
    </xf>
    <xf numFmtId="0" fontId="73" fillId="33" borderId="10" xfId="0" applyFont="1" applyFill="1" applyBorder="1" applyAlignment="1">
      <alignment horizontal="center"/>
    </xf>
    <xf numFmtId="0" fontId="73" fillId="33" borderId="0" xfId="0" applyFont="1" applyFill="1" applyAlignment="1">
      <alignment horizontal="center"/>
    </xf>
    <xf numFmtId="0" fontId="73" fillId="32" borderId="0" xfId="0" applyFont="1" applyFill="1" applyAlignment="1">
      <alignment horizontal="center"/>
    </xf>
    <xf numFmtId="0" fontId="73" fillId="5" borderId="0" xfId="0" applyFont="1" applyFill="1" applyAlignment="1">
      <alignment horizontal="center"/>
    </xf>
    <xf numFmtId="16" fontId="73" fillId="33" borderId="0" xfId="0" applyNumberFormat="1" applyFont="1" applyFill="1" applyAlignment="1">
      <alignment horizontal="center"/>
    </xf>
    <xf numFmtId="0" fontId="74" fillId="5" borderId="0" xfId="0" applyFont="1" applyFill="1" applyAlignment="1">
      <alignment horizontal="center"/>
    </xf>
    <xf numFmtId="0" fontId="74" fillId="33" borderId="0" xfId="0" applyFont="1" applyFill="1" applyAlignment="1">
      <alignment horizontal="center"/>
    </xf>
    <xf numFmtId="0" fontId="0" fillId="0" borderId="22" xfId="0" applyBorder="1" applyAlignment="1">
      <alignment/>
    </xf>
    <xf numFmtId="0" fontId="65" fillId="35" borderId="2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16" fontId="73" fillId="33" borderId="23" xfId="0" applyNumberFormat="1" applyFont="1" applyFill="1" applyBorder="1" applyAlignment="1">
      <alignment horizontal="center"/>
    </xf>
    <xf numFmtId="0" fontId="73" fillId="33" borderId="23" xfId="0" applyFont="1" applyFill="1" applyBorder="1" applyAlignment="1">
      <alignment horizontal="center"/>
    </xf>
    <xf numFmtId="0" fontId="73" fillId="5" borderId="2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73" fillId="33" borderId="24" xfId="0" applyFont="1" applyFill="1" applyBorder="1" applyAlignment="1">
      <alignment horizontal="center"/>
    </xf>
    <xf numFmtId="0" fontId="73" fillId="5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73" fillId="33" borderId="25" xfId="0" applyFont="1" applyFill="1" applyBorder="1" applyAlignment="1">
      <alignment horizontal="center"/>
    </xf>
    <xf numFmtId="0" fontId="73" fillId="7" borderId="0" xfId="0" applyFont="1" applyFill="1" applyAlignment="1">
      <alignment horizontal="center"/>
    </xf>
    <xf numFmtId="0" fontId="74" fillId="7" borderId="23" xfId="0" applyFont="1" applyFill="1" applyBorder="1" applyAlignment="1">
      <alignment horizontal="center"/>
    </xf>
    <xf numFmtId="0" fontId="74" fillId="7" borderId="26" xfId="0" applyFont="1" applyFill="1" applyBorder="1" applyAlignment="1">
      <alignment horizontal="center"/>
    </xf>
    <xf numFmtId="0" fontId="74" fillId="7" borderId="0" xfId="0" applyFont="1" applyFill="1" applyAlignment="1">
      <alignment horizontal="center"/>
    </xf>
    <xf numFmtId="0" fontId="73" fillId="7" borderId="24" xfId="0" applyFont="1" applyFill="1" applyBorder="1" applyAlignment="1">
      <alignment horizontal="center"/>
    </xf>
    <xf numFmtId="0" fontId="73" fillId="32" borderId="23" xfId="0" applyFont="1" applyFill="1" applyBorder="1" applyAlignment="1">
      <alignment horizontal="center"/>
    </xf>
    <xf numFmtId="0" fontId="75" fillId="5" borderId="0" xfId="0" applyFont="1" applyFill="1" applyAlignment="1">
      <alignment horizontal="center"/>
    </xf>
    <xf numFmtId="0" fontId="65" fillId="34" borderId="22" xfId="0" applyFont="1" applyFill="1" applyBorder="1" applyAlignment="1">
      <alignment horizontal="right"/>
    </xf>
    <xf numFmtId="0" fontId="65" fillId="34" borderId="0" xfId="0" applyFont="1" applyFill="1" applyAlignment="1">
      <alignment/>
    </xf>
    <xf numFmtId="0" fontId="70" fillId="42" borderId="27" xfId="0" applyFont="1" applyFill="1" applyBorder="1" applyAlignment="1">
      <alignment/>
    </xf>
    <xf numFmtId="0" fontId="70" fillId="42" borderId="28" xfId="0" applyFont="1" applyFill="1" applyBorder="1" applyAlignment="1">
      <alignment/>
    </xf>
    <xf numFmtId="0" fontId="70" fillId="34" borderId="29" xfId="0" applyFont="1" applyFill="1" applyBorder="1" applyAlignment="1">
      <alignment horizontal="center"/>
    </xf>
    <xf numFmtId="0" fontId="65" fillId="5" borderId="22" xfId="0" applyFont="1" applyFill="1" applyBorder="1" applyAlignment="1">
      <alignment horizontal="center"/>
    </xf>
    <xf numFmtId="0" fontId="65" fillId="43" borderId="30" xfId="0" applyFont="1" applyFill="1" applyBorder="1" applyAlignment="1">
      <alignment horizontal="center"/>
    </xf>
    <xf numFmtId="0" fontId="76" fillId="5" borderId="25" xfId="0" applyFont="1" applyFill="1" applyBorder="1" applyAlignment="1">
      <alignment horizontal="center"/>
    </xf>
    <xf numFmtId="0" fontId="76" fillId="5" borderId="0" xfId="0" applyFont="1" applyFill="1" applyAlignment="1">
      <alignment horizontal="center"/>
    </xf>
    <xf numFmtId="0" fontId="77" fillId="44" borderId="24" xfId="0" applyFont="1" applyFill="1" applyBorder="1" applyAlignment="1">
      <alignment horizontal="center"/>
    </xf>
    <xf numFmtId="0" fontId="74" fillId="44" borderId="0" xfId="0" applyFont="1" applyFill="1" applyAlignment="1">
      <alignment horizontal="center"/>
    </xf>
    <xf numFmtId="0" fontId="74" fillId="44" borderId="31" xfId="0" applyFont="1" applyFill="1" applyBorder="1" applyAlignment="1">
      <alignment horizontal="center"/>
    </xf>
    <xf numFmtId="0" fontId="74" fillId="5" borderId="23" xfId="0" applyFont="1" applyFill="1" applyBorder="1" applyAlignment="1">
      <alignment horizontal="center"/>
    </xf>
    <xf numFmtId="0" fontId="78" fillId="35" borderId="32" xfId="0" applyFont="1" applyFill="1" applyBorder="1" applyAlignment="1">
      <alignment horizontal="center"/>
    </xf>
    <xf numFmtId="0" fontId="73" fillId="32" borderId="0" xfId="0" applyFont="1" applyFill="1" applyBorder="1" applyAlignment="1">
      <alignment horizontal="center"/>
    </xf>
    <xf numFmtId="0" fontId="70" fillId="34" borderId="33" xfId="0" applyFont="1" applyFill="1" applyBorder="1" applyAlignment="1">
      <alignment horizontal="center"/>
    </xf>
    <xf numFmtId="0" fontId="65" fillId="5" borderId="0" xfId="0" applyFont="1" applyFill="1" applyBorder="1" applyAlignment="1">
      <alignment horizontal="center"/>
    </xf>
    <xf numFmtId="0" fontId="79" fillId="45" borderId="34" xfId="0" applyFont="1" applyFill="1" applyBorder="1" applyAlignment="1">
      <alignment/>
    </xf>
    <xf numFmtId="0" fontId="79" fillId="32" borderId="0" xfId="0" applyFont="1" applyFill="1" applyBorder="1" applyAlignment="1">
      <alignment horizontal="center"/>
    </xf>
    <xf numFmtId="0" fontId="79" fillId="32" borderId="35" xfId="0" applyFont="1" applyFill="1" applyBorder="1" applyAlignment="1">
      <alignment horizontal="center"/>
    </xf>
    <xf numFmtId="0" fontId="80" fillId="45" borderId="34" xfId="0" applyFont="1" applyFill="1" applyBorder="1" applyAlignment="1">
      <alignment horizontal="center"/>
    </xf>
    <xf numFmtId="0" fontId="65" fillId="32" borderId="0" xfId="0" applyFont="1" applyFill="1" applyBorder="1" applyAlignment="1">
      <alignment horizontal="center"/>
    </xf>
    <xf numFmtId="0" fontId="65" fillId="32" borderId="35" xfId="0" applyFont="1" applyFill="1" applyBorder="1" applyAlignment="1">
      <alignment horizontal="center"/>
    </xf>
    <xf numFmtId="0" fontId="5" fillId="45" borderId="34" xfId="0" applyFont="1" applyFill="1" applyBorder="1" applyAlignment="1">
      <alignment horizontal="center"/>
    </xf>
    <xf numFmtId="0" fontId="5" fillId="45" borderId="0" xfId="0" applyFont="1" applyFill="1" applyBorder="1" applyAlignment="1">
      <alignment horizontal="center"/>
    </xf>
    <xf numFmtId="0" fontId="5" fillId="45" borderId="35" xfId="0" applyFont="1" applyFill="1" applyBorder="1" applyAlignment="1">
      <alignment horizontal="center"/>
    </xf>
    <xf numFmtId="0" fontId="78" fillId="35" borderId="36" xfId="0" applyFont="1" applyFill="1" applyBorder="1" applyAlignment="1">
      <alignment horizontal="center"/>
    </xf>
    <xf numFmtId="0" fontId="78" fillId="35" borderId="35" xfId="0" applyFont="1" applyFill="1" applyBorder="1" applyAlignment="1">
      <alignment horizontal="center"/>
    </xf>
    <xf numFmtId="0" fontId="73" fillId="32" borderId="36" xfId="0" applyFont="1" applyFill="1" applyBorder="1" applyAlignment="1">
      <alignment horizontal="center"/>
    </xf>
    <xf numFmtId="0" fontId="73" fillId="32" borderId="35" xfId="0" applyFont="1" applyFill="1" applyBorder="1" applyAlignment="1">
      <alignment horizontal="center"/>
    </xf>
    <xf numFmtId="0" fontId="78" fillId="35" borderId="37" xfId="0" applyFont="1" applyFill="1" applyBorder="1" applyAlignment="1">
      <alignment horizontal="center"/>
    </xf>
    <xf numFmtId="0" fontId="73" fillId="32" borderId="37" xfId="0" applyFont="1" applyFill="1" applyBorder="1" applyAlignment="1">
      <alignment horizontal="center"/>
    </xf>
    <xf numFmtId="0" fontId="81" fillId="35" borderId="38" xfId="0" applyFont="1" applyFill="1" applyBorder="1" applyAlignment="1">
      <alignment horizontal="center"/>
    </xf>
    <xf numFmtId="0" fontId="81" fillId="44" borderId="38" xfId="0" applyFont="1" applyFill="1" applyBorder="1" applyAlignment="1">
      <alignment horizontal="center"/>
    </xf>
    <xf numFmtId="0" fontId="78" fillId="32" borderId="22" xfId="0" applyFont="1" applyFill="1" applyBorder="1" applyAlignment="1">
      <alignment horizontal="center"/>
    </xf>
    <xf numFmtId="0" fontId="82" fillId="32" borderId="24" xfId="0" applyFont="1" applyFill="1" applyBorder="1" applyAlignment="1">
      <alignment horizontal="center"/>
    </xf>
    <xf numFmtId="0" fontId="83" fillId="35" borderId="32" xfId="0" applyFont="1" applyFill="1" applyBorder="1" applyAlignment="1">
      <alignment horizontal="center"/>
    </xf>
    <xf numFmtId="0" fontId="84" fillId="44" borderId="32" xfId="0" applyFont="1" applyFill="1" applyBorder="1" applyAlignment="1">
      <alignment horizontal="center"/>
    </xf>
    <xf numFmtId="0" fontId="73" fillId="35" borderId="22" xfId="0" applyFont="1" applyFill="1" applyBorder="1" applyAlignment="1">
      <alignment horizontal="center"/>
    </xf>
    <xf numFmtId="0" fontId="73" fillId="35" borderId="32" xfId="0" applyFont="1" applyFill="1" applyBorder="1" applyAlignment="1">
      <alignment horizontal="center"/>
    </xf>
    <xf numFmtId="0" fontId="85" fillId="35" borderId="22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81" fillId="35" borderId="22" xfId="0" applyFont="1" applyFill="1" applyBorder="1" applyAlignment="1">
      <alignment horizontal="center"/>
    </xf>
    <xf numFmtId="0" fontId="81" fillId="44" borderId="22" xfId="0" applyFont="1" applyFill="1" applyBorder="1" applyAlignment="1">
      <alignment horizontal="center"/>
    </xf>
    <xf numFmtId="0" fontId="78" fillId="32" borderId="32" xfId="0" applyFont="1" applyFill="1" applyBorder="1" applyAlignment="1">
      <alignment horizontal="center"/>
    </xf>
    <xf numFmtId="0" fontId="85" fillId="35" borderId="39" xfId="0" applyFont="1" applyFill="1" applyBorder="1" applyAlignment="1">
      <alignment horizontal="center"/>
    </xf>
    <xf numFmtId="0" fontId="83" fillId="35" borderId="22" xfId="0" applyFont="1" applyFill="1" applyBorder="1" applyAlignment="1">
      <alignment horizontal="center"/>
    </xf>
    <xf numFmtId="0" fontId="84" fillId="44" borderId="22" xfId="0" applyFont="1" applyFill="1" applyBorder="1" applyAlignment="1">
      <alignment horizontal="center"/>
    </xf>
    <xf numFmtId="0" fontId="83" fillId="35" borderId="40" xfId="0" applyFont="1" applyFill="1" applyBorder="1" applyAlignment="1">
      <alignment horizontal="center"/>
    </xf>
    <xf numFmtId="0" fontId="82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78" fillId="35" borderId="0" xfId="0" applyFont="1" applyFill="1" applyBorder="1" applyAlignment="1">
      <alignment horizontal="center"/>
    </xf>
    <xf numFmtId="0" fontId="76" fillId="35" borderId="0" xfId="0" applyFont="1" applyFill="1" applyBorder="1" applyAlignment="1">
      <alignment horizontal="center"/>
    </xf>
    <xf numFmtId="16" fontId="74" fillId="33" borderId="25" xfId="0" applyNumberFormat="1" applyFont="1" applyFill="1" applyBorder="1" applyAlignment="1">
      <alignment horizontal="center"/>
    </xf>
    <xf numFmtId="0" fontId="75" fillId="5" borderId="23" xfId="0" applyFont="1" applyFill="1" applyBorder="1" applyAlignment="1">
      <alignment horizontal="center"/>
    </xf>
    <xf numFmtId="0" fontId="75" fillId="5" borderId="24" xfId="0" applyFont="1" applyFill="1" applyBorder="1" applyAlignment="1">
      <alignment horizontal="center"/>
    </xf>
    <xf numFmtId="0" fontId="74" fillId="5" borderId="24" xfId="0" applyFont="1" applyFill="1" applyBorder="1" applyAlignment="1">
      <alignment horizontal="center"/>
    </xf>
    <xf numFmtId="0" fontId="76" fillId="32" borderId="0" xfId="0" applyFont="1" applyFill="1" applyBorder="1" applyAlignment="1">
      <alignment horizontal="center"/>
    </xf>
    <xf numFmtId="0" fontId="77" fillId="44" borderId="23" xfId="0" applyFont="1" applyFill="1" applyBorder="1" applyAlignment="1">
      <alignment horizontal="center"/>
    </xf>
    <xf numFmtId="0" fontId="77" fillId="44" borderId="0" xfId="0" applyFont="1" applyFill="1" applyAlignment="1">
      <alignment horizontal="center"/>
    </xf>
    <xf numFmtId="0" fontId="77" fillId="44" borderId="25" xfId="0" applyFont="1" applyFill="1" applyBorder="1" applyAlignment="1">
      <alignment horizontal="center"/>
    </xf>
    <xf numFmtId="0" fontId="86" fillId="44" borderId="38" xfId="0" applyFont="1" applyFill="1" applyBorder="1" applyAlignment="1">
      <alignment horizontal="center"/>
    </xf>
    <xf numFmtId="0" fontId="77" fillId="44" borderId="32" xfId="0" applyFont="1" applyFill="1" applyBorder="1" applyAlignment="1">
      <alignment horizontal="center"/>
    </xf>
    <xf numFmtId="0" fontId="77" fillId="44" borderId="22" xfId="0" applyFont="1" applyFill="1" applyBorder="1" applyAlignment="1">
      <alignment horizontal="center"/>
    </xf>
    <xf numFmtId="0" fontId="78" fillId="35" borderId="23" xfId="0" applyFont="1" applyFill="1" applyBorder="1" applyAlignment="1">
      <alignment horizontal="center"/>
    </xf>
    <xf numFmtId="0" fontId="26" fillId="45" borderId="0" xfId="0" applyFont="1" applyFill="1" applyBorder="1" applyAlignment="1">
      <alignment horizontal="center"/>
    </xf>
    <xf numFmtId="0" fontId="74" fillId="32" borderId="0" xfId="0" applyFont="1" applyFill="1" applyBorder="1" applyAlignment="1">
      <alignment horizontal="center"/>
    </xf>
    <xf numFmtId="0" fontId="87" fillId="32" borderId="0" xfId="0" applyFont="1" applyFill="1" applyBorder="1" applyAlignment="1">
      <alignment horizontal="center"/>
    </xf>
    <xf numFmtId="0" fontId="28" fillId="45" borderId="0" xfId="0" applyFont="1" applyFill="1" applyBorder="1" applyAlignment="1">
      <alignment horizontal="center"/>
    </xf>
    <xf numFmtId="0" fontId="88" fillId="35" borderId="0" xfId="0" applyFont="1" applyFill="1" applyBorder="1" applyAlignment="1">
      <alignment horizontal="center"/>
    </xf>
    <xf numFmtId="0" fontId="88" fillId="35" borderId="23" xfId="0" applyFont="1" applyFill="1" applyBorder="1" applyAlignment="1">
      <alignment horizontal="center"/>
    </xf>
    <xf numFmtId="0" fontId="87" fillId="32" borderId="23" xfId="0" applyFont="1" applyFill="1" applyBorder="1" applyAlignment="1">
      <alignment horizontal="center"/>
    </xf>
    <xf numFmtId="16" fontId="74" fillId="33" borderId="0" xfId="0" applyNumberFormat="1" applyFont="1" applyFill="1" applyBorder="1" applyAlignment="1">
      <alignment horizontal="center"/>
    </xf>
    <xf numFmtId="0" fontId="70" fillId="5" borderId="0" xfId="0" applyFont="1" applyFill="1" applyAlignment="1">
      <alignment/>
    </xf>
    <xf numFmtId="0" fontId="70" fillId="5" borderId="41" xfId="0" applyFont="1" applyFill="1" applyBorder="1" applyAlignment="1">
      <alignment/>
    </xf>
    <xf numFmtId="16" fontId="73" fillId="5" borderId="0" xfId="0" applyNumberFormat="1" applyFont="1" applyFill="1" applyBorder="1" applyAlignment="1">
      <alignment horizontal="center"/>
    </xf>
    <xf numFmtId="0" fontId="73" fillId="5" borderId="0" xfId="0" applyFont="1" applyFill="1" applyBorder="1" applyAlignment="1">
      <alignment horizontal="center"/>
    </xf>
    <xf numFmtId="0" fontId="89" fillId="5" borderId="0" xfId="0" applyFont="1" applyFill="1" applyBorder="1" applyAlignment="1">
      <alignment horizontal="center"/>
    </xf>
    <xf numFmtId="0" fontId="89" fillId="5" borderId="26" xfId="0" applyFont="1" applyFill="1" applyBorder="1" applyAlignment="1">
      <alignment horizontal="center"/>
    </xf>
    <xf numFmtId="0" fontId="90" fillId="40" borderId="0" xfId="0" applyFont="1" applyFill="1" applyAlignment="1">
      <alignment horizontal="center" vertical="center"/>
    </xf>
    <xf numFmtId="0" fontId="90" fillId="40" borderId="23" xfId="0" applyFont="1" applyFill="1" applyBorder="1" applyAlignment="1">
      <alignment horizontal="center" vertical="center"/>
    </xf>
    <xf numFmtId="0" fontId="90" fillId="40" borderId="0" xfId="0" applyFont="1" applyFill="1" applyBorder="1" applyAlignment="1">
      <alignment horizontal="center" vertical="center"/>
    </xf>
    <xf numFmtId="0" fontId="90" fillId="40" borderId="24" xfId="0" applyFont="1" applyFill="1" applyBorder="1" applyAlignment="1">
      <alignment horizontal="center" vertical="center"/>
    </xf>
    <xf numFmtId="0" fontId="90" fillId="40" borderId="25" xfId="0" applyFont="1" applyFill="1" applyBorder="1" applyAlignment="1">
      <alignment horizontal="center" vertical="center"/>
    </xf>
    <xf numFmtId="0" fontId="73" fillId="43" borderId="0" xfId="0" applyFont="1" applyFill="1" applyAlignment="1">
      <alignment horizontal="center"/>
    </xf>
    <xf numFmtId="0" fontId="73" fillId="43" borderId="23" xfId="0" applyFont="1" applyFill="1" applyBorder="1" applyAlignment="1">
      <alignment horizontal="center"/>
    </xf>
    <xf numFmtId="0" fontId="70" fillId="42" borderId="27" xfId="0" applyFont="1" applyFill="1" applyBorder="1" applyAlignment="1">
      <alignment horizontal="center" vertical="center"/>
    </xf>
    <xf numFmtId="0" fontId="70" fillId="42" borderId="28" xfId="0" applyFont="1" applyFill="1" applyBorder="1" applyAlignment="1">
      <alignment horizontal="center" vertical="center"/>
    </xf>
    <xf numFmtId="0" fontId="91" fillId="0" borderId="17" xfId="0" applyFont="1" applyBorder="1" applyAlignment="1">
      <alignment horizontal="center"/>
    </xf>
    <xf numFmtId="0" fontId="70" fillId="43" borderId="0" xfId="0" applyFont="1" applyFill="1" applyAlignment="1">
      <alignment/>
    </xf>
    <xf numFmtId="0" fontId="70" fillId="43" borderId="41" xfId="0" applyFont="1" applyFill="1" applyBorder="1" applyAlignment="1">
      <alignment/>
    </xf>
    <xf numFmtId="16" fontId="73" fillId="43" borderId="0" xfId="0" applyNumberFormat="1" applyFont="1" applyFill="1" applyBorder="1" applyAlignment="1">
      <alignment horizontal="center"/>
    </xf>
    <xf numFmtId="0" fontId="73" fillId="43" borderId="0" xfId="0" applyFont="1" applyFill="1" applyBorder="1" applyAlignment="1">
      <alignment horizontal="center"/>
    </xf>
    <xf numFmtId="0" fontId="89" fillId="43" borderId="0" xfId="0" applyFont="1" applyFill="1" applyBorder="1" applyAlignment="1">
      <alignment horizontal="center"/>
    </xf>
    <xf numFmtId="0" fontId="5" fillId="43" borderId="0" xfId="0" applyFont="1" applyFill="1" applyBorder="1" applyAlignment="1">
      <alignment horizontal="center"/>
    </xf>
    <xf numFmtId="0" fontId="5" fillId="43" borderId="24" xfId="0" applyFont="1" applyFill="1" applyBorder="1" applyAlignment="1">
      <alignment horizontal="center"/>
    </xf>
    <xf numFmtId="0" fontId="70" fillId="42" borderId="18" xfId="0" applyFont="1" applyFill="1" applyBorder="1" applyAlignment="1">
      <alignment horizontal="center"/>
    </xf>
    <xf numFmtId="0" fontId="73" fillId="46" borderId="0" xfId="0" applyFont="1" applyFill="1" applyAlignment="1">
      <alignment horizontal="center"/>
    </xf>
    <xf numFmtId="0" fontId="74" fillId="46" borderId="0" xfId="0" applyFont="1" applyFill="1" applyAlignment="1">
      <alignment horizontal="center"/>
    </xf>
    <xf numFmtId="0" fontId="74" fillId="7" borderId="25" xfId="0" applyFont="1" applyFill="1" applyBorder="1" applyAlignment="1">
      <alignment horizontal="center"/>
    </xf>
    <xf numFmtId="16" fontId="73" fillId="43" borderId="0" xfId="0" applyNumberFormat="1" applyFont="1" applyFill="1" applyAlignment="1">
      <alignment horizontal="center"/>
    </xf>
    <xf numFmtId="0" fontId="92" fillId="43" borderId="0" xfId="0" applyFont="1" applyFill="1" applyAlignment="1">
      <alignment horizontal="center"/>
    </xf>
    <xf numFmtId="0" fontId="6" fillId="47" borderId="0" xfId="0" applyFont="1" applyFill="1" applyAlignment="1">
      <alignment horizontal="center"/>
    </xf>
    <xf numFmtId="0" fontId="6" fillId="47" borderId="0" xfId="0" applyFont="1" applyFill="1" applyBorder="1" applyAlignment="1">
      <alignment horizontal="center"/>
    </xf>
    <xf numFmtId="0" fontId="5" fillId="47" borderId="0" xfId="0" applyFont="1" applyFill="1" applyBorder="1" applyAlignment="1">
      <alignment horizontal="center"/>
    </xf>
    <xf numFmtId="0" fontId="5" fillId="47" borderId="0" xfId="0" applyFont="1" applyFill="1" applyAlignment="1">
      <alignment horizontal="center"/>
    </xf>
    <xf numFmtId="16" fontId="78" fillId="43" borderId="0" xfId="0" applyNumberFormat="1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zoomScale="80" zoomScaleNormal="80" zoomScalePageLayoutView="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U19" sqref="U19"/>
    </sheetView>
  </sheetViews>
  <sheetFormatPr defaultColWidth="11.421875" defaultRowHeight="15"/>
  <cols>
    <col min="1" max="1" width="4.28125" style="0" customWidth="1"/>
    <col min="2" max="2" width="37.7109375" style="0" customWidth="1"/>
    <col min="3" max="3" width="5.7109375" style="0" customWidth="1"/>
    <col min="4" max="4" width="5.140625" style="0" customWidth="1"/>
    <col min="5" max="5" width="11.140625" style="0" customWidth="1"/>
    <col min="6" max="6" width="8.00390625" style="0" customWidth="1"/>
    <col min="7" max="7" width="9.57421875" style="0" customWidth="1"/>
    <col min="8" max="8" width="8.57421875" style="0" customWidth="1"/>
    <col min="9" max="9" width="10.28125" style="0" customWidth="1"/>
    <col min="10" max="10" width="8.00390625" style="0" customWidth="1"/>
    <col min="11" max="11" width="7.57421875" style="0" customWidth="1"/>
    <col min="12" max="12" width="8.00390625" style="0" customWidth="1"/>
    <col min="13" max="13" width="8.8515625" style="0" customWidth="1"/>
    <col min="14" max="14" width="10.28125" style="0" customWidth="1"/>
    <col min="15" max="15" width="8.00390625" style="0" customWidth="1"/>
    <col min="16" max="16" width="13.00390625" style="0" customWidth="1"/>
    <col min="17" max="17" width="9.421875" style="0" customWidth="1"/>
    <col min="18" max="18" width="8.7109375" style="0" customWidth="1"/>
    <col min="19" max="19" width="11.00390625" style="0" customWidth="1"/>
    <col min="20" max="20" width="13.8515625" style="0" bestFit="1" customWidth="1"/>
    <col min="21" max="21" width="14.57421875" style="0" customWidth="1"/>
  </cols>
  <sheetData>
    <row r="1" spans="2:23" ht="18.75">
      <c r="B1" s="1" t="s">
        <v>0</v>
      </c>
      <c r="C1" s="1"/>
      <c r="D1" s="1"/>
      <c r="E1" s="1" t="s">
        <v>1</v>
      </c>
      <c r="F1" s="1"/>
      <c r="G1" s="1"/>
      <c r="H1" s="1"/>
      <c r="I1" s="1"/>
      <c r="K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1" s="16" customFormat="1" ht="38.25" thickBot="1">
      <c r="B2" s="17" t="s">
        <v>2</v>
      </c>
      <c r="C2" s="43" t="s">
        <v>3</v>
      </c>
      <c r="D2" s="43" t="s">
        <v>4</v>
      </c>
      <c r="E2" s="18" t="s">
        <v>5</v>
      </c>
      <c r="F2" s="19">
        <v>0.175</v>
      </c>
      <c r="G2" s="20" t="s">
        <v>6</v>
      </c>
      <c r="H2" s="21">
        <v>0.175</v>
      </c>
      <c r="I2" s="22" t="s">
        <v>7</v>
      </c>
      <c r="J2" s="44">
        <f>1/3</f>
        <v>0.3333333333333333</v>
      </c>
      <c r="K2" s="45" t="s">
        <v>8</v>
      </c>
      <c r="L2" s="1">
        <f>2/3</f>
        <v>0.6666666666666666</v>
      </c>
      <c r="M2" s="23">
        <v>0.15</v>
      </c>
      <c r="N2" s="20" t="s">
        <v>9</v>
      </c>
      <c r="O2" s="19">
        <v>0.175</v>
      </c>
      <c r="P2" s="24" t="s">
        <v>10</v>
      </c>
      <c r="Q2" s="21">
        <v>0.175</v>
      </c>
      <c r="R2" s="22" t="s">
        <v>11</v>
      </c>
      <c r="S2" s="23">
        <v>0.15</v>
      </c>
      <c r="T2" s="25">
        <f>F2+H2+M2+O2+Q2+S2</f>
        <v>1</v>
      </c>
      <c r="U2" s="26" t="s">
        <v>1</v>
      </c>
    </row>
    <row r="3" spans="1:23" ht="18.75" customHeight="1">
      <c r="A3" s="12">
        <v>1</v>
      </c>
      <c r="B3" s="64" t="s">
        <v>12</v>
      </c>
      <c r="C3" s="51"/>
      <c r="D3" s="51" t="s">
        <v>4</v>
      </c>
      <c r="E3" s="2">
        <v>10</v>
      </c>
      <c r="F3" s="5">
        <f>E3*$F$2</f>
        <v>1.75</v>
      </c>
      <c r="G3" s="4">
        <v>4.5</v>
      </c>
      <c r="H3" s="5">
        <f>G3*$H$2</f>
        <v>0.7875</v>
      </c>
      <c r="I3" s="28">
        <v>6.8</v>
      </c>
      <c r="J3" s="8">
        <f aca="true" t="shared" si="0" ref="J3:J24">I3*$M$2*$J$2</f>
        <v>0.33999999999999997</v>
      </c>
      <c r="K3" s="27">
        <v>3.7</v>
      </c>
      <c r="L3" s="8">
        <f aca="true" t="shared" si="1" ref="L3:L24">K3*$L$2*$M$2</f>
        <v>0.37</v>
      </c>
      <c r="M3" s="5">
        <f>J3+L3</f>
        <v>0.71</v>
      </c>
      <c r="N3" s="6"/>
      <c r="O3" s="5">
        <f>N3*$O$2</f>
        <v>0</v>
      </c>
      <c r="P3" s="7">
        <v>5</v>
      </c>
      <c r="Q3" s="8">
        <f>P3*$Q$2</f>
        <v>0.875</v>
      </c>
      <c r="R3" s="9">
        <v>5</v>
      </c>
      <c r="S3" s="35">
        <f>R3*$S$2</f>
        <v>0.75</v>
      </c>
      <c r="T3" s="10">
        <f>S3+Q3+O3+M3+H3+F3</f>
        <v>4.8725000000000005</v>
      </c>
      <c r="U3" s="11"/>
      <c r="W3" s="16"/>
    </row>
    <row r="4" spans="1:21" ht="18.75" customHeight="1">
      <c r="A4" s="12">
        <f>A3+1</f>
        <v>2</v>
      </c>
      <c r="B4" s="64" t="s">
        <v>13</v>
      </c>
      <c r="C4" s="51" t="s">
        <v>3</v>
      </c>
      <c r="D4" s="51"/>
      <c r="E4" s="2">
        <v>6</v>
      </c>
      <c r="F4" s="5">
        <f aca="true" t="shared" si="2" ref="F4:F24">E4*$F$2</f>
        <v>1.0499999999999998</v>
      </c>
      <c r="G4" s="4">
        <v>6.3</v>
      </c>
      <c r="H4" s="5">
        <f aca="true" t="shared" si="3" ref="H4:H24">G4*$H$2</f>
        <v>1.1024999999999998</v>
      </c>
      <c r="I4" s="28">
        <v>8.4</v>
      </c>
      <c r="J4" s="8">
        <f t="shared" si="0"/>
        <v>0.42</v>
      </c>
      <c r="K4" s="27">
        <v>5.2</v>
      </c>
      <c r="L4" s="8">
        <f t="shared" si="1"/>
        <v>0.52</v>
      </c>
      <c r="M4" s="5">
        <f aca="true" t="shared" si="4" ref="M4:M24">J4+L4</f>
        <v>0.94</v>
      </c>
      <c r="N4" s="6"/>
      <c r="O4" s="5">
        <f aca="true" t="shared" si="5" ref="O4:O24">N4*$O$2</f>
        <v>0</v>
      </c>
      <c r="P4" s="7">
        <v>6.5</v>
      </c>
      <c r="Q4" s="8">
        <f aca="true" t="shared" si="6" ref="Q4:Q24">P4*$Q$2</f>
        <v>1.1375</v>
      </c>
      <c r="R4" s="9">
        <v>7</v>
      </c>
      <c r="S4" s="35">
        <f aca="true" t="shared" si="7" ref="S4:S24">R4*$S$2</f>
        <v>1.05</v>
      </c>
      <c r="T4" s="10">
        <f aca="true" t="shared" si="8" ref="T4:T24">S4+Q4+O4+M4+H4+F4</f>
        <v>5.279999999999999</v>
      </c>
      <c r="U4" s="11"/>
    </row>
    <row r="5" spans="1:21" ht="18.75" customHeight="1">
      <c r="A5" s="12">
        <f aca="true" t="shared" si="9" ref="A5:A24">A4+1</f>
        <v>3</v>
      </c>
      <c r="B5" s="64" t="s">
        <v>14</v>
      </c>
      <c r="C5" s="51" t="s">
        <v>3</v>
      </c>
      <c r="D5" s="51"/>
      <c r="E5" s="2">
        <v>8.7</v>
      </c>
      <c r="F5" s="5">
        <f t="shared" si="2"/>
        <v>1.5224999999999997</v>
      </c>
      <c r="G5" s="4">
        <v>3</v>
      </c>
      <c r="H5" s="5">
        <f t="shared" si="3"/>
        <v>0.5249999999999999</v>
      </c>
      <c r="I5" s="28">
        <v>6.8</v>
      </c>
      <c r="J5" s="8">
        <f t="shared" si="0"/>
        <v>0.33999999999999997</v>
      </c>
      <c r="K5" s="27">
        <v>3.6</v>
      </c>
      <c r="L5" s="8">
        <f t="shared" si="1"/>
        <v>0.36</v>
      </c>
      <c r="M5" s="5">
        <f t="shared" si="4"/>
        <v>0.7</v>
      </c>
      <c r="N5" s="6"/>
      <c r="O5" s="5">
        <f t="shared" si="5"/>
        <v>0</v>
      </c>
      <c r="P5" s="7">
        <v>6.5</v>
      </c>
      <c r="Q5" s="8">
        <f t="shared" si="6"/>
        <v>1.1375</v>
      </c>
      <c r="R5" s="9">
        <v>6.5</v>
      </c>
      <c r="S5" s="35">
        <f t="shared" si="7"/>
        <v>0.975</v>
      </c>
      <c r="T5" s="10">
        <f t="shared" si="8"/>
        <v>4.859999999999999</v>
      </c>
      <c r="U5" s="11"/>
    </row>
    <row r="6" spans="1:21" ht="18.75" customHeight="1">
      <c r="A6" s="12">
        <f t="shared" si="9"/>
        <v>4</v>
      </c>
      <c r="B6" s="64" t="s">
        <v>15</v>
      </c>
      <c r="C6" s="51"/>
      <c r="D6" s="51" t="s">
        <v>4</v>
      </c>
      <c r="E6" s="2">
        <v>8.7</v>
      </c>
      <c r="F6" s="5">
        <f t="shared" si="2"/>
        <v>1.5224999999999997</v>
      </c>
      <c r="G6" s="4">
        <v>7</v>
      </c>
      <c r="H6" s="5">
        <f t="shared" si="3"/>
        <v>1.2249999999999999</v>
      </c>
      <c r="I6" s="28">
        <v>8.8</v>
      </c>
      <c r="J6" s="8">
        <f t="shared" si="0"/>
        <v>0.44</v>
      </c>
      <c r="K6" s="27">
        <v>7.5</v>
      </c>
      <c r="L6" s="8">
        <f t="shared" si="1"/>
        <v>0.75</v>
      </c>
      <c r="M6" s="5">
        <f t="shared" si="4"/>
        <v>1.19</v>
      </c>
      <c r="N6" s="6"/>
      <c r="O6" s="5">
        <f t="shared" si="5"/>
        <v>0</v>
      </c>
      <c r="P6" s="13"/>
      <c r="Q6" s="8">
        <f t="shared" si="6"/>
        <v>0</v>
      </c>
      <c r="R6" s="9">
        <v>6.5</v>
      </c>
      <c r="S6" s="35">
        <f t="shared" si="7"/>
        <v>0.975</v>
      </c>
      <c r="T6" s="10">
        <f t="shared" si="8"/>
        <v>4.9125</v>
      </c>
      <c r="U6" s="11"/>
    </row>
    <row r="7" spans="1:21" ht="18.75" customHeight="1">
      <c r="A7" s="12">
        <f t="shared" si="9"/>
        <v>5</v>
      </c>
      <c r="B7" s="64" t="s">
        <v>16</v>
      </c>
      <c r="C7" s="51"/>
      <c r="D7" s="51" t="s">
        <v>4</v>
      </c>
      <c r="E7" s="2">
        <v>6</v>
      </c>
      <c r="F7" s="5">
        <f t="shared" si="2"/>
        <v>1.0499999999999998</v>
      </c>
      <c r="G7" s="4">
        <v>5.5</v>
      </c>
      <c r="H7" s="5">
        <f t="shared" si="3"/>
        <v>0.9624999999999999</v>
      </c>
      <c r="I7" s="28">
        <v>7.6</v>
      </c>
      <c r="J7" s="8">
        <f t="shared" si="0"/>
        <v>0.37999999999999995</v>
      </c>
      <c r="K7" s="27">
        <v>3.75</v>
      </c>
      <c r="L7" s="8">
        <f t="shared" si="1"/>
        <v>0.375</v>
      </c>
      <c r="M7" s="5">
        <f t="shared" si="4"/>
        <v>0.7549999999999999</v>
      </c>
      <c r="N7" s="6"/>
      <c r="O7" s="5">
        <f t="shared" si="5"/>
        <v>0</v>
      </c>
      <c r="P7" s="7">
        <v>7.5</v>
      </c>
      <c r="Q7" s="8">
        <f t="shared" si="6"/>
        <v>1.3125</v>
      </c>
      <c r="R7" s="9">
        <v>7</v>
      </c>
      <c r="S7" s="35">
        <f t="shared" si="7"/>
        <v>1.05</v>
      </c>
      <c r="T7" s="10">
        <f t="shared" si="8"/>
        <v>5.13</v>
      </c>
      <c r="U7" s="11"/>
    </row>
    <row r="8" spans="1:21" ht="18.75" customHeight="1">
      <c r="A8" s="12">
        <f t="shared" si="9"/>
        <v>6</v>
      </c>
      <c r="B8" s="64" t="s">
        <v>17</v>
      </c>
      <c r="C8" s="51" t="s">
        <v>3</v>
      </c>
      <c r="D8" s="51"/>
      <c r="E8" s="2">
        <v>8.7</v>
      </c>
      <c r="F8" s="5">
        <f t="shared" si="2"/>
        <v>1.5224999999999997</v>
      </c>
      <c r="G8" s="4">
        <v>6</v>
      </c>
      <c r="H8" s="5">
        <f t="shared" si="3"/>
        <v>1.0499999999999998</v>
      </c>
      <c r="I8" s="29">
        <v>9.2</v>
      </c>
      <c r="J8" s="8">
        <f t="shared" si="0"/>
        <v>0.45999999999999996</v>
      </c>
      <c r="K8" s="27">
        <v>8</v>
      </c>
      <c r="L8" s="8">
        <f t="shared" si="1"/>
        <v>0.7999999999999999</v>
      </c>
      <c r="M8" s="5">
        <f t="shared" si="4"/>
        <v>1.2599999999999998</v>
      </c>
      <c r="N8" s="6"/>
      <c r="O8" s="5">
        <f t="shared" si="5"/>
        <v>0</v>
      </c>
      <c r="P8" s="7">
        <v>9</v>
      </c>
      <c r="Q8" s="8">
        <f t="shared" si="6"/>
        <v>1.575</v>
      </c>
      <c r="R8" s="9">
        <v>8</v>
      </c>
      <c r="S8" s="35">
        <f t="shared" si="7"/>
        <v>1.2</v>
      </c>
      <c r="T8" s="10">
        <f t="shared" si="8"/>
        <v>6.6075</v>
      </c>
      <c r="U8" s="11"/>
    </row>
    <row r="9" spans="1:21" ht="18.75" customHeight="1">
      <c r="A9" s="12">
        <f t="shared" si="9"/>
        <v>7</v>
      </c>
      <c r="B9" s="64" t="s">
        <v>18</v>
      </c>
      <c r="C9" s="51"/>
      <c r="D9" s="51" t="s">
        <v>4</v>
      </c>
      <c r="E9" s="2">
        <v>6</v>
      </c>
      <c r="F9" s="5">
        <f t="shared" si="2"/>
        <v>1.0499999999999998</v>
      </c>
      <c r="G9" s="4">
        <v>1</v>
      </c>
      <c r="H9" s="5">
        <f t="shared" si="3"/>
        <v>0.175</v>
      </c>
      <c r="I9" s="29">
        <v>6.8</v>
      </c>
      <c r="J9" s="8">
        <f t="shared" si="0"/>
        <v>0.33999999999999997</v>
      </c>
      <c r="K9" s="27">
        <v>4.2</v>
      </c>
      <c r="L9" s="8">
        <f t="shared" si="1"/>
        <v>0.42</v>
      </c>
      <c r="M9" s="5">
        <f t="shared" si="4"/>
        <v>0.76</v>
      </c>
      <c r="N9" s="6"/>
      <c r="O9" s="5">
        <f t="shared" si="5"/>
        <v>0</v>
      </c>
      <c r="P9" s="7">
        <v>4.5</v>
      </c>
      <c r="Q9" s="8">
        <f t="shared" si="6"/>
        <v>0.7875</v>
      </c>
      <c r="R9" s="9">
        <v>6</v>
      </c>
      <c r="S9" s="35">
        <f t="shared" si="7"/>
        <v>0.8999999999999999</v>
      </c>
      <c r="T9" s="10">
        <f t="shared" si="8"/>
        <v>3.6724999999999994</v>
      </c>
      <c r="U9" s="11"/>
    </row>
    <row r="10" spans="1:21" ht="18.75" customHeight="1">
      <c r="A10" s="12">
        <f t="shared" si="9"/>
        <v>8</v>
      </c>
      <c r="B10" s="64" t="s">
        <v>19</v>
      </c>
      <c r="C10" s="51" t="s">
        <v>3</v>
      </c>
      <c r="D10" s="51"/>
      <c r="E10" s="2">
        <v>8.7</v>
      </c>
      <c r="F10" s="5">
        <f t="shared" si="2"/>
        <v>1.5224999999999997</v>
      </c>
      <c r="G10" s="4">
        <v>6</v>
      </c>
      <c r="H10" s="5">
        <f t="shared" si="3"/>
        <v>1.0499999999999998</v>
      </c>
      <c r="I10" s="29">
        <v>8</v>
      </c>
      <c r="J10" s="8">
        <f t="shared" si="0"/>
        <v>0.39999999999999997</v>
      </c>
      <c r="K10" s="27">
        <v>5.25</v>
      </c>
      <c r="L10" s="8">
        <f t="shared" si="1"/>
        <v>0.525</v>
      </c>
      <c r="M10" s="5">
        <f t="shared" si="4"/>
        <v>0.925</v>
      </c>
      <c r="N10" s="6"/>
      <c r="O10" s="5">
        <f t="shared" si="5"/>
        <v>0</v>
      </c>
      <c r="P10" s="7">
        <v>6.5</v>
      </c>
      <c r="Q10" s="8">
        <f t="shared" si="6"/>
        <v>1.1375</v>
      </c>
      <c r="R10" s="9">
        <v>7</v>
      </c>
      <c r="S10" s="35">
        <f t="shared" si="7"/>
        <v>1.05</v>
      </c>
      <c r="T10" s="10">
        <f t="shared" si="8"/>
        <v>5.685</v>
      </c>
      <c r="U10" s="11"/>
    </row>
    <row r="11" spans="1:21" ht="18.75" customHeight="1">
      <c r="A11" s="12">
        <f t="shared" si="9"/>
        <v>9</v>
      </c>
      <c r="B11" s="64" t="s">
        <v>20</v>
      </c>
      <c r="C11" s="51" t="s">
        <v>3</v>
      </c>
      <c r="D11" s="51"/>
      <c r="E11" s="2">
        <v>10</v>
      </c>
      <c r="F11" s="5">
        <f t="shared" si="2"/>
        <v>1.75</v>
      </c>
      <c r="G11" s="4">
        <v>8</v>
      </c>
      <c r="H11" s="5">
        <f t="shared" si="3"/>
        <v>1.4</v>
      </c>
      <c r="I11" s="29">
        <v>7.6</v>
      </c>
      <c r="J11" s="8">
        <f t="shared" si="0"/>
        <v>0.37999999999999995</v>
      </c>
      <c r="K11" s="27">
        <v>5.6</v>
      </c>
      <c r="L11" s="8">
        <f t="shared" si="1"/>
        <v>0.5599999999999999</v>
      </c>
      <c r="M11" s="5">
        <f t="shared" si="4"/>
        <v>0.94</v>
      </c>
      <c r="N11" s="6"/>
      <c r="O11" s="5">
        <f t="shared" si="5"/>
        <v>0</v>
      </c>
      <c r="P11" s="7">
        <v>6.5</v>
      </c>
      <c r="Q11" s="8">
        <f t="shared" si="6"/>
        <v>1.1375</v>
      </c>
      <c r="R11" s="9">
        <v>6.5</v>
      </c>
      <c r="S11" s="35">
        <f t="shared" si="7"/>
        <v>0.975</v>
      </c>
      <c r="T11" s="10">
        <f t="shared" si="8"/>
        <v>6.2025</v>
      </c>
      <c r="U11" s="11"/>
    </row>
    <row r="12" spans="1:21" ht="18.75" customHeight="1">
      <c r="A12" s="12">
        <f t="shared" si="9"/>
        <v>10</v>
      </c>
      <c r="B12" s="64" t="s">
        <v>21</v>
      </c>
      <c r="C12" s="51" t="s">
        <v>3</v>
      </c>
      <c r="D12" s="51"/>
      <c r="E12" s="2">
        <v>9</v>
      </c>
      <c r="F12" s="5">
        <f t="shared" si="2"/>
        <v>1.575</v>
      </c>
      <c r="G12" s="4">
        <v>6</v>
      </c>
      <c r="H12" s="5">
        <f t="shared" si="3"/>
        <v>1.0499999999999998</v>
      </c>
      <c r="I12" s="28">
        <v>8</v>
      </c>
      <c r="J12" s="8">
        <f t="shared" si="0"/>
        <v>0.39999999999999997</v>
      </c>
      <c r="K12" s="27">
        <v>5.7</v>
      </c>
      <c r="L12" s="8">
        <f t="shared" si="1"/>
        <v>0.57</v>
      </c>
      <c r="M12" s="5">
        <f t="shared" si="4"/>
        <v>0.97</v>
      </c>
      <c r="N12" s="6"/>
      <c r="O12" s="5">
        <f t="shared" si="5"/>
        <v>0</v>
      </c>
      <c r="P12" s="7">
        <v>6</v>
      </c>
      <c r="Q12" s="8">
        <f t="shared" si="6"/>
        <v>1.0499999999999998</v>
      </c>
      <c r="R12" s="9">
        <v>6</v>
      </c>
      <c r="S12" s="35">
        <f t="shared" si="7"/>
        <v>0.8999999999999999</v>
      </c>
      <c r="T12" s="10">
        <f t="shared" si="8"/>
        <v>5.545</v>
      </c>
      <c r="U12" s="11"/>
    </row>
    <row r="13" spans="1:21" ht="18.75" customHeight="1">
      <c r="A13" s="12">
        <f t="shared" si="9"/>
        <v>11</v>
      </c>
      <c r="B13" s="64" t="s">
        <v>22</v>
      </c>
      <c r="C13" s="51"/>
      <c r="D13" s="51" t="s">
        <v>4</v>
      </c>
      <c r="E13" s="2">
        <v>6</v>
      </c>
      <c r="F13" s="5">
        <f t="shared" si="2"/>
        <v>1.0499999999999998</v>
      </c>
      <c r="G13" s="4">
        <v>5.5</v>
      </c>
      <c r="H13" s="5">
        <f t="shared" si="3"/>
        <v>0.9624999999999999</v>
      </c>
      <c r="I13" s="28">
        <v>8.4</v>
      </c>
      <c r="J13" s="8">
        <f t="shared" si="0"/>
        <v>0.42</v>
      </c>
      <c r="K13" s="27">
        <v>6.25</v>
      </c>
      <c r="L13" s="8">
        <f t="shared" si="1"/>
        <v>0.6249999999999999</v>
      </c>
      <c r="M13" s="5">
        <f t="shared" si="4"/>
        <v>1.045</v>
      </c>
      <c r="N13" s="6"/>
      <c r="O13" s="5">
        <f t="shared" si="5"/>
        <v>0</v>
      </c>
      <c r="P13" s="7">
        <v>7</v>
      </c>
      <c r="Q13" s="8">
        <f t="shared" si="6"/>
        <v>1.2249999999999999</v>
      </c>
      <c r="R13" s="9">
        <v>7</v>
      </c>
      <c r="S13" s="35">
        <f t="shared" si="7"/>
        <v>1.05</v>
      </c>
      <c r="T13" s="10">
        <f t="shared" si="8"/>
        <v>5.3325</v>
      </c>
      <c r="U13" s="11"/>
    </row>
    <row r="14" spans="1:21" ht="18.75" customHeight="1">
      <c r="A14" s="12">
        <f t="shared" si="9"/>
        <v>12</v>
      </c>
      <c r="B14" s="64" t="s">
        <v>23</v>
      </c>
      <c r="C14" s="51"/>
      <c r="D14" s="51" t="s">
        <v>4</v>
      </c>
      <c r="E14" s="2">
        <v>10</v>
      </c>
      <c r="F14" s="5">
        <f t="shared" si="2"/>
        <v>1.75</v>
      </c>
      <c r="G14" s="4">
        <v>5</v>
      </c>
      <c r="H14" s="5">
        <f t="shared" si="3"/>
        <v>0.875</v>
      </c>
      <c r="I14" s="28">
        <v>9.6</v>
      </c>
      <c r="J14" s="8">
        <f t="shared" si="0"/>
        <v>0.48</v>
      </c>
      <c r="K14" s="27">
        <v>8.1</v>
      </c>
      <c r="L14" s="8">
        <f t="shared" si="1"/>
        <v>0.8099999999999999</v>
      </c>
      <c r="M14" s="5">
        <f t="shared" si="4"/>
        <v>1.29</v>
      </c>
      <c r="N14" s="6"/>
      <c r="O14" s="5">
        <f t="shared" si="5"/>
        <v>0</v>
      </c>
      <c r="P14" s="7">
        <v>8</v>
      </c>
      <c r="Q14" s="8">
        <f t="shared" si="6"/>
        <v>1.4</v>
      </c>
      <c r="R14" s="9">
        <v>9</v>
      </c>
      <c r="S14" s="35">
        <f t="shared" si="7"/>
        <v>1.3499999999999999</v>
      </c>
      <c r="T14" s="10">
        <f t="shared" si="8"/>
        <v>6.665</v>
      </c>
      <c r="U14" s="11"/>
    </row>
    <row r="15" spans="1:21" ht="18.75" customHeight="1">
      <c r="A15" s="12">
        <f t="shared" si="9"/>
        <v>13</v>
      </c>
      <c r="B15" s="64" t="s">
        <v>24</v>
      </c>
      <c r="C15" s="51" t="s">
        <v>3</v>
      </c>
      <c r="D15" s="51"/>
      <c r="E15" s="2">
        <v>10</v>
      </c>
      <c r="F15" s="5">
        <f t="shared" si="2"/>
        <v>1.75</v>
      </c>
      <c r="G15" s="4">
        <v>7.5</v>
      </c>
      <c r="H15" s="5">
        <f t="shared" si="3"/>
        <v>1.3125</v>
      </c>
      <c r="I15" s="28">
        <v>9.2</v>
      </c>
      <c r="J15" s="8">
        <f t="shared" si="0"/>
        <v>0.45999999999999996</v>
      </c>
      <c r="K15" s="27">
        <v>7.8</v>
      </c>
      <c r="L15" s="8">
        <f t="shared" si="1"/>
        <v>0.7799999999999999</v>
      </c>
      <c r="M15" s="5">
        <f t="shared" si="4"/>
        <v>1.2399999999999998</v>
      </c>
      <c r="N15" s="6"/>
      <c r="O15" s="5">
        <f t="shared" si="5"/>
        <v>0</v>
      </c>
      <c r="P15" s="7">
        <v>9</v>
      </c>
      <c r="Q15" s="8">
        <f t="shared" si="6"/>
        <v>1.575</v>
      </c>
      <c r="R15" s="9">
        <v>8</v>
      </c>
      <c r="S15" s="35">
        <f t="shared" si="7"/>
        <v>1.2</v>
      </c>
      <c r="T15" s="10">
        <f t="shared" si="8"/>
        <v>7.0775</v>
      </c>
      <c r="U15" s="11"/>
    </row>
    <row r="16" spans="1:21" ht="18.75" customHeight="1">
      <c r="A16" s="12">
        <f t="shared" si="9"/>
        <v>14</v>
      </c>
      <c r="B16" s="64" t="s">
        <v>25</v>
      </c>
      <c r="C16" s="51"/>
      <c r="D16" s="51" t="s">
        <v>4</v>
      </c>
      <c r="E16" s="2">
        <v>6</v>
      </c>
      <c r="F16" s="5">
        <f t="shared" si="2"/>
        <v>1.0499999999999998</v>
      </c>
      <c r="G16" s="4">
        <v>3.5</v>
      </c>
      <c r="H16" s="5">
        <f t="shared" si="3"/>
        <v>0.6124999999999999</v>
      </c>
      <c r="I16" s="28">
        <v>6.4</v>
      </c>
      <c r="J16" s="8">
        <f t="shared" si="0"/>
        <v>0.31999999999999995</v>
      </c>
      <c r="K16" s="27">
        <v>3.5</v>
      </c>
      <c r="L16" s="8">
        <f t="shared" si="1"/>
        <v>0.3499999999999999</v>
      </c>
      <c r="M16" s="5">
        <f t="shared" si="4"/>
        <v>0.6699999999999999</v>
      </c>
      <c r="N16" s="6"/>
      <c r="O16" s="5">
        <f t="shared" si="5"/>
        <v>0</v>
      </c>
      <c r="P16" s="7">
        <v>6</v>
      </c>
      <c r="Q16" s="8">
        <f t="shared" si="6"/>
        <v>1.0499999999999998</v>
      </c>
      <c r="R16" s="9">
        <v>4.5</v>
      </c>
      <c r="S16" s="35">
        <f t="shared" si="7"/>
        <v>0.6749999999999999</v>
      </c>
      <c r="T16" s="10">
        <f t="shared" si="8"/>
        <v>4.057499999999999</v>
      </c>
      <c r="U16" s="11"/>
    </row>
    <row r="17" spans="1:21" ht="18.75" customHeight="1">
      <c r="A17" s="12">
        <f t="shared" si="9"/>
        <v>15</v>
      </c>
      <c r="B17" s="64" t="s">
        <v>26</v>
      </c>
      <c r="C17" s="51"/>
      <c r="D17" s="51" t="s">
        <v>4</v>
      </c>
      <c r="E17" s="2">
        <v>7.3</v>
      </c>
      <c r="F17" s="5">
        <f t="shared" si="2"/>
        <v>1.2774999999999999</v>
      </c>
      <c r="G17" s="4">
        <v>3</v>
      </c>
      <c r="H17" s="5">
        <f t="shared" si="3"/>
        <v>0.5249999999999999</v>
      </c>
      <c r="I17" s="28">
        <v>7.2</v>
      </c>
      <c r="J17" s="8">
        <f t="shared" si="0"/>
        <v>0.36</v>
      </c>
      <c r="K17" s="27">
        <v>6.6</v>
      </c>
      <c r="L17" s="8">
        <f t="shared" si="1"/>
        <v>0.6599999999999999</v>
      </c>
      <c r="M17" s="5">
        <f t="shared" si="4"/>
        <v>1.02</v>
      </c>
      <c r="N17" s="6"/>
      <c r="O17" s="5">
        <f t="shared" si="5"/>
        <v>0</v>
      </c>
      <c r="P17" s="7">
        <v>6.5</v>
      </c>
      <c r="Q17" s="8">
        <f t="shared" si="6"/>
        <v>1.1375</v>
      </c>
      <c r="R17" s="9">
        <v>6.5</v>
      </c>
      <c r="S17" s="35">
        <f t="shared" si="7"/>
        <v>0.975</v>
      </c>
      <c r="T17" s="10">
        <f t="shared" si="8"/>
        <v>4.935</v>
      </c>
      <c r="U17" s="11"/>
    </row>
    <row r="18" spans="1:21" ht="18.75" customHeight="1">
      <c r="A18" s="12">
        <f t="shared" si="9"/>
        <v>16</v>
      </c>
      <c r="B18" s="64" t="s">
        <v>27</v>
      </c>
      <c r="C18" s="51" t="s">
        <v>3</v>
      </c>
      <c r="D18" s="51"/>
      <c r="E18" s="2">
        <v>6</v>
      </c>
      <c r="F18" s="5">
        <f t="shared" si="2"/>
        <v>1.0499999999999998</v>
      </c>
      <c r="G18" s="4">
        <v>5</v>
      </c>
      <c r="H18" s="5">
        <f t="shared" si="3"/>
        <v>0.875</v>
      </c>
      <c r="I18" s="28">
        <v>6.8</v>
      </c>
      <c r="J18" s="8">
        <f t="shared" si="0"/>
        <v>0.33999999999999997</v>
      </c>
      <c r="K18" s="27">
        <v>5</v>
      </c>
      <c r="L18" s="8">
        <f t="shared" si="1"/>
        <v>0.49999999999999994</v>
      </c>
      <c r="M18" s="5">
        <f t="shared" si="4"/>
        <v>0.8399999999999999</v>
      </c>
      <c r="N18" s="6"/>
      <c r="O18" s="5">
        <f t="shared" si="5"/>
        <v>0</v>
      </c>
      <c r="P18" s="7">
        <v>6</v>
      </c>
      <c r="Q18" s="8">
        <f t="shared" si="6"/>
        <v>1.0499999999999998</v>
      </c>
      <c r="R18" s="9">
        <v>6</v>
      </c>
      <c r="S18" s="35">
        <f t="shared" si="7"/>
        <v>0.8999999999999999</v>
      </c>
      <c r="T18" s="10">
        <f t="shared" si="8"/>
        <v>4.715</v>
      </c>
      <c r="U18" s="11"/>
    </row>
    <row r="19" spans="1:21" ht="18.75" customHeight="1">
      <c r="A19" s="12">
        <f t="shared" si="9"/>
        <v>17</v>
      </c>
      <c r="B19" s="64" t="s">
        <v>28</v>
      </c>
      <c r="C19" s="51"/>
      <c r="D19" s="51" t="s">
        <v>4</v>
      </c>
      <c r="E19" s="2">
        <v>4.7</v>
      </c>
      <c r="F19" s="5">
        <f t="shared" si="2"/>
        <v>0.8225</v>
      </c>
      <c r="G19" s="4">
        <v>4</v>
      </c>
      <c r="H19" s="5">
        <f t="shared" si="3"/>
        <v>0.7</v>
      </c>
      <c r="I19" s="29">
        <v>6.8</v>
      </c>
      <c r="J19" s="8">
        <f t="shared" si="0"/>
        <v>0.33999999999999997</v>
      </c>
      <c r="K19" s="27">
        <v>2.25</v>
      </c>
      <c r="L19" s="8">
        <f t="shared" si="1"/>
        <v>0.22499999999999998</v>
      </c>
      <c r="M19" s="5">
        <f t="shared" si="4"/>
        <v>0.565</v>
      </c>
      <c r="N19" s="6"/>
      <c r="O19" s="5">
        <f t="shared" si="5"/>
        <v>0</v>
      </c>
      <c r="P19" s="7">
        <v>6</v>
      </c>
      <c r="Q19" s="8">
        <f t="shared" si="6"/>
        <v>1.0499999999999998</v>
      </c>
      <c r="R19" s="9">
        <v>5.5</v>
      </c>
      <c r="S19" s="35">
        <f t="shared" si="7"/>
        <v>0.825</v>
      </c>
      <c r="T19" s="10">
        <f t="shared" si="8"/>
        <v>3.9624999999999995</v>
      </c>
      <c r="U19" s="11"/>
    </row>
    <row r="20" spans="1:21" ht="18.75" customHeight="1">
      <c r="A20" s="12">
        <f t="shared" si="9"/>
        <v>18</v>
      </c>
      <c r="B20" s="64" t="s">
        <v>29</v>
      </c>
      <c r="C20" s="51" t="s">
        <v>3</v>
      </c>
      <c r="D20" s="51"/>
      <c r="E20" s="2">
        <v>7.3</v>
      </c>
      <c r="F20" s="5">
        <f t="shared" si="2"/>
        <v>1.2774999999999999</v>
      </c>
      <c r="G20" s="4">
        <v>5</v>
      </c>
      <c r="H20" s="5">
        <f t="shared" si="3"/>
        <v>0.875</v>
      </c>
      <c r="I20" s="29">
        <v>8</v>
      </c>
      <c r="J20" s="8">
        <f t="shared" si="0"/>
        <v>0.39999999999999997</v>
      </c>
      <c r="K20" s="27">
        <v>7.2</v>
      </c>
      <c r="L20" s="8">
        <f t="shared" si="1"/>
        <v>0.72</v>
      </c>
      <c r="M20" s="5">
        <f t="shared" si="4"/>
        <v>1.1199999999999999</v>
      </c>
      <c r="N20" s="6"/>
      <c r="O20" s="5">
        <f t="shared" si="5"/>
        <v>0</v>
      </c>
      <c r="P20" s="7">
        <v>6</v>
      </c>
      <c r="Q20" s="8">
        <f t="shared" si="6"/>
        <v>1.0499999999999998</v>
      </c>
      <c r="R20" s="9">
        <v>8.5</v>
      </c>
      <c r="S20" s="35">
        <f t="shared" si="7"/>
        <v>1.275</v>
      </c>
      <c r="T20" s="10">
        <f t="shared" si="8"/>
        <v>5.597499999999999</v>
      </c>
      <c r="U20" s="11"/>
    </row>
    <row r="21" spans="1:21" ht="18.75" customHeight="1">
      <c r="A21" s="12">
        <f t="shared" si="9"/>
        <v>19</v>
      </c>
      <c r="B21" s="64" t="s">
        <v>30</v>
      </c>
      <c r="C21" s="51"/>
      <c r="D21" s="51" t="s">
        <v>4</v>
      </c>
      <c r="E21" s="2">
        <v>6</v>
      </c>
      <c r="F21" s="5">
        <f t="shared" si="2"/>
        <v>1.0499999999999998</v>
      </c>
      <c r="G21" s="4">
        <v>4</v>
      </c>
      <c r="H21" s="5">
        <f t="shared" si="3"/>
        <v>0.7</v>
      </c>
      <c r="I21" s="29">
        <v>5.6</v>
      </c>
      <c r="J21" s="8">
        <f t="shared" si="0"/>
        <v>0.27999999999999997</v>
      </c>
      <c r="K21" s="27">
        <v>3.25</v>
      </c>
      <c r="L21" s="8">
        <f t="shared" si="1"/>
        <v>0.32499999999999996</v>
      </c>
      <c r="M21" s="5">
        <f t="shared" si="4"/>
        <v>0.605</v>
      </c>
      <c r="N21" s="6"/>
      <c r="O21" s="5">
        <f t="shared" si="5"/>
        <v>0</v>
      </c>
      <c r="P21" s="7">
        <v>5.5</v>
      </c>
      <c r="Q21" s="8">
        <f t="shared" si="6"/>
        <v>0.9624999999999999</v>
      </c>
      <c r="R21" s="9">
        <v>5</v>
      </c>
      <c r="S21" s="35">
        <f t="shared" si="7"/>
        <v>0.75</v>
      </c>
      <c r="T21" s="10">
        <f t="shared" si="8"/>
        <v>4.0675</v>
      </c>
      <c r="U21" s="11"/>
    </row>
    <row r="22" spans="1:21" ht="18.75" customHeight="1">
      <c r="A22" s="12">
        <f t="shared" si="9"/>
        <v>20</v>
      </c>
      <c r="B22" s="64" t="s">
        <v>31</v>
      </c>
      <c r="C22" s="51" t="s">
        <v>3</v>
      </c>
      <c r="D22" s="51"/>
      <c r="E22" s="2">
        <v>10</v>
      </c>
      <c r="F22" s="5">
        <f t="shared" si="2"/>
        <v>1.75</v>
      </c>
      <c r="G22" s="4">
        <v>8.5</v>
      </c>
      <c r="H22" s="5">
        <f t="shared" si="3"/>
        <v>1.4874999999999998</v>
      </c>
      <c r="I22" s="29">
        <v>8.4</v>
      </c>
      <c r="J22" s="8">
        <f t="shared" si="0"/>
        <v>0.42</v>
      </c>
      <c r="K22" s="27">
        <v>6.6</v>
      </c>
      <c r="L22" s="8">
        <f t="shared" si="1"/>
        <v>0.6599999999999999</v>
      </c>
      <c r="M22" s="5">
        <f t="shared" si="4"/>
        <v>1.0799999999999998</v>
      </c>
      <c r="N22" s="6"/>
      <c r="O22" s="5">
        <f t="shared" si="5"/>
        <v>0</v>
      </c>
      <c r="P22" s="7">
        <v>5.5</v>
      </c>
      <c r="Q22" s="8">
        <f t="shared" si="6"/>
        <v>0.9624999999999999</v>
      </c>
      <c r="R22" s="9">
        <v>9.5</v>
      </c>
      <c r="S22" s="35">
        <f t="shared" si="7"/>
        <v>1.425</v>
      </c>
      <c r="T22" s="10">
        <f t="shared" si="8"/>
        <v>6.705</v>
      </c>
      <c r="U22" s="11"/>
    </row>
    <row r="23" spans="1:21" ht="18.75" customHeight="1">
      <c r="A23" s="12">
        <f t="shared" si="9"/>
        <v>21</v>
      </c>
      <c r="B23" s="64" t="s">
        <v>32</v>
      </c>
      <c r="C23" s="51" t="s">
        <v>3</v>
      </c>
      <c r="D23" s="51"/>
      <c r="E23" s="2">
        <v>8.7</v>
      </c>
      <c r="F23" s="5">
        <f t="shared" si="2"/>
        <v>1.5224999999999997</v>
      </c>
      <c r="G23" s="4">
        <v>6.5</v>
      </c>
      <c r="H23" s="5">
        <f t="shared" si="3"/>
        <v>1.1375</v>
      </c>
      <c r="I23" s="29">
        <v>10</v>
      </c>
      <c r="J23" s="8">
        <f t="shared" si="0"/>
        <v>0.5</v>
      </c>
      <c r="K23" s="27">
        <v>6.6</v>
      </c>
      <c r="L23" s="8">
        <f t="shared" si="1"/>
        <v>0.6599999999999999</v>
      </c>
      <c r="M23" s="5">
        <f t="shared" si="4"/>
        <v>1.16</v>
      </c>
      <c r="N23" s="6"/>
      <c r="O23" s="5">
        <f t="shared" si="5"/>
        <v>0</v>
      </c>
      <c r="P23" s="7">
        <v>5</v>
      </c>
      <c r="Q23" s="8">
        <f t="shared" si="6"/>
        <v>0.875</v>
      </c>
      <c r="R23" s="9">
        <v>8.5</v>
      </c>
      <c r="S23" s="35">
        <f t="shared" si="7"/>
        <v>1.275</v>
      </c>
      <c r="T23" s="10">
        <f t="shared" si="8"/>
        <v>5.97</v>
      </c>
      <c r="U23" s="11"/>
    </row>
    <row r="24" spans="1:21" ht="18.75" customHeight="1">
      <c r="A24" s="12">
        <f t="shared" si="9"/>
        <v>22</v>
      </c>
      <c r="B24" s="64" t="s">
        <v>33</v>
      </c>
      <c r="C24" s="51"/>
      <c r="D24" s="51" t="s">
        <v>4</v>
      </c>
      <c r="E24" s="2">
        <v>6</v>
      </c>
      <c r="F24" s="5">
        <f t="shared" si="2"/>
        <v>1.0499999999999998</v>
      </c>
      <c r="G24" s="4">
        <v>3</v>
      </c>
      <c r="H24" s="5">
        <f t="shared" si="3"/>
        <v>0.5249999999999999</v>
      </c>
      <c r="I24" s="29">
        <v>8.8</v>
      </c>
      <c r="J24" s="8">
        <f t="shared" si="0"/>
        <v>0.44</v>
      </c>
      <c r="K24" s="27">
        <v>7</v>
      </c>
      <c r="L24" s="8">
        <f t="shared" si="1"/>
        <v>0.6999999999999998</v>
      </c>
      <c r="M24" s="5">
        <f t="shared" si="4"/>
        <v>1.14</v>
      </c>
      <c r="N24" s="6"/>
      <c r="O24" s="5">
        <f t="shared" si="5"/>
        <v>0</v>
      </c>
      <c r="P24" s="7">
        <v>5</v>
      </c>
      <c r="Q24" s="8">
        <f t="shared" si="6"/>
        <v>0.875</v>
      </c>
      <c r="R24" s="9">
        <v>8</v>
      </c>
      <c r="S24" s="35">
        <f t="shared" si="7"/>
        <v>1.2</v>
      </c>
      <c r="T24" s="10">
        <f t="shared" si="8"/>
        <v>4.789999999999999</v>
      </c>
      <c r="U24" s="1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zoomScale="80" zoomScaleNormal="80"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5" sqref="A25:IV27"/>
    </sheetView>
  </sheetViews>
  <sheetFormatPr defaultColWidth="11.421875" defaultRowHeight="15"/>
  <cols>
    <col min="1" max="1" width="4.28125" style="0" customWidth="1"/>
    <col min="2" max="2" width="37.7109375" style="0" customWidth="1"/>
    <col min="3" max="4" width="3.140625" style="0" bestFit="1" customWidth="1"/>
    <col min="5" max="5" width="11.140625" style="0" customWidth="1"/>
    <col min="6" max="6" width="8.00390625" style="0" customWidth="1"/>
    <col min="7" max="7" width="9.57421875" style="0" customWidth="1"/>
    <col min="8" max="8" width="8.57421875" style="0" customWidth="1"/>
    <col min="9" max="9" width="10.28125" style="0" customWidth="1"/>
    <col min="10" max="10" width="8.8515625" style="0" customWidth="1"/>
    <col min="11" max="11" width="10.28125" style="0" customWidth="1"/>
    <col min="12" max="12" width="8.00390625" style="0" customWidth="1"/>
    <col min="13" max="13" width="13.00390625" style="0" customWidth="1"/>
    <col min="14" max="14" width="9.421875" style="0" customWidth="1"/>
    <col min="15" max="15" width="8.7109375" style="0" customWidth="1"/>
    <col min="16" max="16" width="11.00390625" style="0" customWidth="1"/>
    <col min="17" max="17" width="9.7109375" style="0" customWidth="1"/>
    <col min="18" max="18" width="14.57421875" style="0" customWidth="1"/>
  </cols>
  <sheetData>
    <row r="1" spans="2:20" ht="18.75">
      <c r="B1" s="1" t="s">
        <v>0</v>
      </c>
      <c r="C1" s="1"/>
      <c r="D1" s="1"/>
      <c r="E1" s="1" t="s">
        <v>34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18" s="16" customFormat="1" ht="19.5" thickBot="1">
      <c r="B2" s="46" t="s">
        <v>2</v>
      </c>
      <c r="C2" s="50" t="s">
        <v>3</v>
      </c>
      <c r="D2" s="50" t="s">
        <v>4</v>
      </c>
      <c r="E2" s="24" t="s">
        <v>5</v>
      </c>
      <c r="F2" s="19">
        <f>'I Term'!F2</f>
        <v>0.175</v>
      </c>
      <c r="G2" s="20" t="s">
        <v>6</v>
      </c>
      <c r="H2" s="21">
        <f>'I Term'!H2</f>
        <v>0.175</v>
      </c>
      <c r="I2" s="22" t="s">
        <v>35</v>
      </c>
      <c r="J2" s="23">
        <f>'I Term'!M2</f>
        <v>0.15</v>
      </c>
      <c r="K2" s="20" t="s">
        <v>9</v>
      </c>
      <c r="L2" s="19">
        <f>'I Term'!O2</f>
        <v>0.175</v>
      </c>
      <c r="M2" s="24" t="s">
        <v>10</v>
      </c>
      <c r="N2" s="21">
        <f>'I Term'!Q2</f>
        <v>0.175</v>
      </c>
      <c r="O2" s="22" t="s">
        <v>11</v>
      </c>
      <c r="P2" s="23">
        <f>'I Term'!S2</f>
        <v>0.15</v>
      </c>
      <c r="Q2" s="25">
        <f>F2+H2+J2+L2+N2+P2</f>
        <v>1</v>
      </c>
      <c r="R2" s="26" t="s">
        <v>1</v>
      </c>
    </row>
    <row r="3" spans="1:20" ht="18.75" customHeight="1">
      <c r="A3" s="12">
        <v>1</v>
      </c>
      <c r="B3" s="47" t="str">
        <f>'I Term'!B3</f>
        <v>Alonso, Gabriela</v>
      </c>
      <c r="C3" s="50"/>
      <c r="D3" s="50" t="s">
        <v>4</v>
      </c>
      <c r="E3" s="48"/>
      <c r="F3" s="5">
        <f>E3*$F$2</f>
        <v>0</v>
      </c>
      <c r="G3" s="4"/>
      <c r="H3" s="5">
        <f>G3*$H$2</f>
        <v>0</v>
      </c>
      <c r="I3" s="28"/>
      <c r="J3" s="5">
        <f>I3*$J$2</f>
        <v>0</v>
      </c>
      <c r="K3" s="6"/>
      <c r="L3" s="5">
        <f>K3*$L$2</f>
        <v>0</v>
      </c>
      <c r="M3" s="7"/>
      <c r="N3" s="8">
        <f>M3*$N$2</f>
        <v>0</v>
      </c>
      <c r="O3" s="9"/>
      <c r="P3" s="3">
        <f>O3*P2</f>
        <v>0</v>
      </c>
      <c r="Q3" s="10">
        <f aca="true" t="shared" si="0" ref="Q3:Q24">P3+N3+L3+J3+H3+F3</f>
        <v>0</v>
      </c>
      <c r="R3" s="11"/>
      <c r="T3" s="16"/>
    </row>
    <row r="4" spans="1:18" ht="18.75" customHeight="1">
      <c r="A4" s="12">
        <f>A3+1</f>
        <v>2</v>
      </c>
      <c r="B4" s="47" t="str">
        <f>'I Term'!B4</f>
        <v>Álvarez, Gabriela</v>
      </c>
      <c r="C4" s="50" t="s">
        <v>3</v>
      </c>
      <c r="D4" s="50"/>
      <c r="E4" s="48"/>
      <c r="F4" s="5">
        <f aca="true" t="shared" si="1" ref="F4:F24">E4*$F$2</f>
        <v>0</v>
      </c>
      <c r="G4" s="4"/>
      <c r="H4" s="5">
        <f aca="true" t="shared" si="2" ref="H4:H24">G4*$H$2</f>
        <v>0</v>
      </c>
      <c r="I4" s="28"/>
      <c r="J4" s="5">
        <f aca="true" t="shared" si="3" ref="J4:J24">I4*$J$2</f>
        <v>0</v>
      </c>
      <c r="K4" s="6"/>
      <c r="L4" s="5">
        <f aca="true" t="shared" si="4" ref="L4:L24">K4*$L$2</f>
        <v>0</v>
      </c>
      <c r="M4" s="7"/>
      <c r="N4" s="8">
        <f aca="true" t="shared" si="5" ref="N4:N24">M4*$N$2</f>
        <v>0</v>
      </c>
      <c r="O4" s="9"/>
      <c r="P4" s="3">
        <f aca="true" t="shared" si="6" ref="P4:P24">O4*P3</f>
        <v>0</v>
      </c>
      <c r="Q4" s="10">
        <f t="shared" si="0"/>
        <v>0</v>
      </c>
      <c r="R4" s="11"/>
    </row>
    <row r="5" spans="1:18" ht="18.75" customHeight="1">
      <c r="A5" s="12">
        <f aca="true" t="shared" si="7" ref="A5:A24">A4+1</f>
        <v>3</v>
      </c>
      <c r="B5" s="47" t="str">
        <f>'I Term'!B5</f>
        <v>Álvarez, Paola</v>
      </c>
      <c r="C5" s="50" t="s">
        <v>3</v>
      </c>
      <c r="D5" s="50"/>
      <c r="E5" s="48"/>
      <c r="F5" s="5">
        <f t="shared" si="1"/>
        <v>0</v>
      </c>
      <c r="G5" s="4"/>
      <c r="H5" s="5">
        <f t="shared" si="2"/>
        <v>0</v>
      </c>
      <c r="I5" s="28"/>
      <c r="J5" s="5">
        <f t="shared" si="3"/>
        <v>0</v>
      </c>
      <c r="K5" s="6"/>
      <c r="L5" s="5">
        <f t="shared" si="4"/>
        <v>0</v>
      </c>
      <c r="M5" s="7"/>
      <c r="N5" s="8">
        <f t="shared" si="5"/>
        <v>0</v>
      </c>
      <c r="O5" s="9"/>
      <c r="P5" s="3">
        <f t="shared" si="6"/>
        <v>0</v>
      </c>
      <c r="Q5" s="10">
        <f t="shared" si="0"/>
        <v>0</v>
      </c>
      <c r="R5" s="11"/>
    </row>
    <row r="6" spans="1:18" ht="18.75" customHeight="1">
      <c r="A6" s="12">
        <f t="shared" si="7"/>
        <v>4</v>
      </c>
      <c r="B6" s="47" t="str">
        <f>'I Term'!B6</f>
        <v>Ardanza, Mónica</v>
      </c>
      <c r="C6" s="50"/>
      <c r="D6" s="50" t="s">
        <v>4</v>
      </c>
      <c r="E6" s="48"/>
      <c r="F6" s="5">
        <f t="shared" si="1"/>
        <v>0</v>
      </c>
      <c r="G6" s="4"/>
      <c r="H6" s="5">
        <f t="shared" si="2"/>
        <v>0</v>
      </c>
      <c r="I6" s="28"/>
      <c r="J6" s="5">
        <f t="shared" si="3"/>
        <v>0</v>
      </c>
      <c r="K6" s="6"/>
      <c r="L6" s="5">
        <f t="shared" si="4"/>
        <v>0</v>
      </c>
      <c r="M6" s="13"/>
      <c r="N6" s="8">
        <f t="shared" si="5"/>
        <v>0</v>
      </c>
      <c r="O6" s="9"/>
      <c r="P6" s="3">
        <f t="shared" si="6"/>
        <v>0</v>
      </c>
      <c r="Q6" s="10">
        <f t="shared" si="0"/>
        <v>0</v>
      </c>
      <c r="R6" s="11"/>
    </row>
    <row r="7" spans="1:18" ht="18.75" customHeight="1">
      <c r="A7" s="12">
        <f t="shared" si="7"/>
        <v>5</v>
      </c>
      <c r="B7" s="47" t="str">
        <f>'I Term'!B7</f>
        <v>Blanco, Cecilia</v>
      </c>
      <c r="C7" s="50"/>
      <c r="D7" s="50" t="s">
        <v>4</v>
      </c>
      <c r="E7" s="48"/>
      <c r="F7" s="5">
        <f t="shared" si="1"/>
        <v>0</v>
      </c>
      <c r="G7" s="4"/>
      <c r="H7" s="5">
        <f t="shared" si="2"/>
        <v>0</v>
      </c>
      <c r="I7" s="28"/>
      <c r="J7" s="5">
        <f t="shared" si="3"/>
        <v>0</v>
      </c>
      <c r="K7" s="6"/>
      <c r="L7" s="5">
        <f t="shared" si="4"/>
        <v>0</v>
      </c>
      <c r="M7" s="7"/>
      <c r="N7" s="8">
        <f t="shared" si="5"/>
        <v>0</v>
      </c>
      <c r="O7" s="9"/>
      <c r="P7" s="3">
        <f t="shared" si="6"/>
        <v>0</v>
      </c>
      <c r="Q7" s="10">
        <f t="shared" si="0"/>
        <v>0</v>
      </c>
      <c r="R7" s="11"/>
    </row>
    <row r="8" spans="1:18" ht="18.75" customHeight="1">
      <c r="A8" s="12">
        <f t="shared" si="7"/>
        <v>6</v>
      </c>
      <c r="B8" s="47" t="str">
        <f>'I Term'!B8</f>
        <v>Campo, Edgar</v>
      </c>
      <c r="C8" s="50" t="s">
        <v>3</v>
      </c>
      <c r="D8" s="50"/>
      <c r="E8" s="48"/>
      <c r="F8" s="5">
        <f t="shared" si="1"/>
        <v>0</v>
      </c>
      <c r="G8" s="4"/>
      <c r="H8" s="5">
        <f t="shared" si="2"/>
        <v>0</v>
      </c>
      <c r="I8" s="29"/>
      <c r="J8" s="5">
        <f t="shared" si="3"/>
        <v>0</v>
      </c>
      <c r="K8" s="6"/>
      <c r="L8" s="5">
        <f t="shared" si="4"/>
        <v>0</v>
      </c>
      <c r="M8" s="7"/>
      <c r="N8" s="8">
        <f t="shared" si="5"/>
        <v>0</v>
      </c>
      <c r="O8" s="9"/>
      <c r="P8" s="3">
        <f t="shared" si="6"/>
        <v>0</v>
      </c>
      <c r="Q8" s="10">
        <f t="shared" si="0"/>
        <v>0</v>
      </c>
      <c r="R8" s="11"/>
    </row>
    <row r="9" spans="1:18" ht="18.75" customHeight="1">
      <c r="A9" s="12">
        <f t="shared" si="7"/>
        <v>7</v>
      </c>
      <c r="B9" s="47" t="str">
        <f>'I Term'!B9</f>
        <v>Conde, Jonás</v>
      </c>
      <c r="C9" s="50"/>
      <c r="D9" s="50" t="s">
        <v>4</v>
      </c>
      <c r="E9" s="48"/>
      <c r="F9" s="5">
        <f t="shared" si="1"/>
        <v>0</v>
      </c>
      <c r="G9" s="4"/>
      <c r="H9" s="5">
        <f t="shared" si="2"/>
        <v>0</v>
      </c>
      <c r="I9" s="29"/>
      <c r="J9" s="5">
        <f t="shared" si="3"/>
        <v>0</v>
      </c>
      <c r="K9" s="6"/>
      <c r="L9" s="5">
        <f t="shared" si="4"/>
        <v>0</v>
      </c>
      <c r="M9" s="7"/>
      <c r="N9" s="8">
        <f t="shared" si="5"/>
        <v>0</v>
      </c>
      <c r="O9" s="9"/>
      <c r="P9" s="3">
        <f t="shared" si="6"/>
        <v>0</v>
      </c>
      <c r="Q9" s="10">
        <f t="shared" si="0"/>
        <v>0</v>
      </c>
      <c r="R9" s="11"/>
    </row>
    <row r="10" spans="1:18" ht="18.75" customHeight="1">
      <c r="A10" s="12">
        <f t="shared" si="7"/>
        <v>8</v>
      </c>
      <c r="B10" s="47" t="str">
        <f>'I Term'!B10</f>
        <v>Cotera, Jesús</v>
      </c>
      <c r="C10" s="50" t="s">
        <v>3</v>
      </c>
      <c r="D10" s="50"/>
      <c r="E10" s="48"/>
      <c r="F10" s="5">
        <f t="shared" si="1"/>
        <v>0</v>
      </c>
      <c r="G10" s="4"/>
      <c r="H10" s="5">
        <f t="shared" si="2"/>
        <v>0</v>
      </c>
      <c r="I10" s="29"/>
      <c r="J10" s="5">
        <f t="shared" si="3"/>
        <v>0</v>
      </c>
      <c r="K10" s="6"/>
      <c r="L10" s="5">
        <f t="shared" si="4"/>
        <v>0</v>
      </c>
      <c r="M10" s="7"/>
      <c r="N10" s="8">
        <f t="shared" si="5"/>
        <v>0</v>
      </c>
      <c r="O10" s="9"/>
      <c r="P10" s="3">
        <f t="shared" si="6"/>
        <v>0</v>
      </c>
      <c r="Q10" s="10">
        <f t="shared" si="0"/>
        <v>0</v>
      </c>
      <c r="R10" s="11"/>
    </row>
    <row r="11" spans="1:18" ht="18.75" customHeight="1">
      <c r="A11" s="12">
        <f t="shared" si="7"/>
        <v>9</v>
      </c>
      <c r="B11" s="47" t="str">
        <f>'I Term'!B11</f>
        <v>Espeso, Ángela</v>
      </c>
      <c r="C11" s="50" t="s">
        <v>3</v>
      </c>
      <c r="D11" s="50"/>
      <c r="E11" s="48"/>
      <c r="F11" s="5">
        <f t="shared" si="1"/>
        <v>0</v>
      </c>
      <c r="G11" s="4"/>
      <c r="H11" s="5">
        <f t="shared" si="2"/>
        <v>0</v>
      </c>
      <c r="I11" s="29"/>
      <c r="J11" s="5">
        <f t="shared" si="3"/>
        <v>0</v>
      </c>
      <c r="K11" s="6"/>
      <c r="L11" s="5">
        <f t="shared" si="4"/>
        <v>0</v>
      </c>
      <c r="M11" s="7"/>
      <c r="N11" s="8">
        <f t="shared" si="5"/>
        <v>0</v>
      </c>
      <c r="O11" s="9"/>
      <c r="P11" s="3">
        <f t="shared" si="6"/>
        <v>0</v>
      </c>
      <c r="Q11" s="10">
        <f t="shared" si="0"/>
        <v>0</v>
      </c>
      <c r="R11" s="11"/>
    </row>
    <row r="12" spans="1:18" ht="18.75" customHeight="1">
      <c r="A12" s="12">
        <f t="shared" si="7"/>
        <v>10</v>
      </c>
      <c r="B12" s="47" t="str">
        <f>'I Term'!B12</f>
        <v>García, Marina</v>
      </c>
      <c r="C12" s="50" t="s">
        <v>3</v>
      </c>
      <c r="D12" s="50"/>
      <c r="E12" s="48"/>
      <c r="F12" s="5">
        <f t="shared" si="1"/>
        <v>0</v>
      </c>
      <c r="G12" s="4"/>
      <c r="H12" s="5">
        <f t="shared" si="2"/>
        <v>0</v>
      </c>
      <c r="I12" s="29"/>
      <c r="J12" s="5">
        <f t="shared" si="3"/>
        <v>0</v>
      </c>
      <c r="K12" s="6"/>
      <c r="L12" s="5">
        <f t="shared" si="4"/>
        <v>0</v>
      </c>
      <c r="M12" s="7"/>
      <c r="N12" s="8">
        <f t="shared" si="5"/>
        <v>0</v>
      </c>
      <c r="O12" s="9"/>
      <c r="P12" s="3">
        <f t="shared" si="6"/>
        <v>0</v>
      </c>
      <c r="Q12" s="10">
        <f t="shared" si="0"/>
        <v>0</v>
      </c>
      <c r="R12" s="11"/>
    </row>
    <row r="13" spans="1:18" ht="18.75" customHeight="1">
      <c r="A13" s="12">
        <f t="shared" si="7"/>
        <v>11</v>
      </c>
      <c r="B13" s="47" t="str">
        <f>'I Term'!B13</f>
        <v>Gil, Carmen</v>
      </c>
      <c r="C13" s="50"/>
      <c r="D13" s="50" t="s">
        <v>4</v>
      </c>
      <c r="E13" s="48"/>
      <c r="F13" s="5">
        <f t="shared" si="1"/>
        <v>0</v>
      </c>
      <c r="G13" s="4"/>
      <c r="H13" s="5">
        <f t="shared" si="2"/>
        <v>0</v>
      </c>
      <c r="I13" s="29"/>
      <c r="J13" s="5">
        <f t="shared" si="3"/>
        <v>0</v>
      </c>
      <c r="K13" s="6"/>
      <c r="L13" s="5">
        <f t="shared" si="4"/>
        <v>0</v>
      </c>
      <c r="M13" s="7"/>
      <c r="N13" s="8">
        <f t="shared" si="5"/>
        <v>0</v>
      </c>
      <c r="O13" s="9"/>
      <c r="P13" s="3">
        <f t="shared" si="6"/>
        <v>0</v>
      </c>
      <c r="Q13" s="10">
        <f t="shared" si="0"/>
        <v>0</v>
      </c>
      <c r="R13" s="11"/>
    </row>
    <row r="14" spans="1:18" ht="18.75" customHeight="1">
      <c r="A14" s="12">
        <f t="shared" si="7"/>
        <v>12</v>
      </c>
      <c r="B14" s="47" t="str">
        <f>'I Term'!B14</f>
        <v>Gómez, Daniel</v>
      </c>
      <c r="C14" s="50"/>
      <c r="D14" s="50" t="s">
        <v>4</v>
      </c>
      <c r="E14" s="49"/>
      <c r="F14" s="5">
        <f t="shared" si="1"/>
        <v>0</v>
      </c>
      <c r="G14" s="4"/>
      <c r="H14" s="5">
        <f t="shared" si="2"/>
        <v>0</v>
      </c>
      <c r="I14" s="30"/>
      <c r="J14" s="5">
        <f t="shared" si="3"/>
        <v>0</v>
      </c>
      <c r="K14" s="6"/>
      <c r="L14" s="5">
        <f t="shared" si="4"/>
        <v>0</v>
      </c>
      <c r="M14" s="7"/>
      <c r="N14" s="8">
        <f t="shared" si="5"/>
        <v>0</v>
      </c>
      <c r="O14" s="9"/>
      <c r="P14" s="3">
        <f t="shared" si="6"/>
        <v>0</v>
      </c>
      <c r="Q14" s="10">
        <f t="shared" si="0"/>
        <v>0</v>
      </c>
      <c r="R14" s="11"/>
    </row>
    <row r="15" spans="1:18" ht="18.75" customHeight="1">
      <c r="A15" s="12">
        <f t="shared" si="7"/>
        <v>13</v>
      </c>
      <c r="B15" s="47" t="str">
        <f>'I Term'!B15</f>
        <v>Glez, Candela</v>
      </c>
      <c r="C15" s="50" t="s">
        <v>3</v>
      </c>
      <c r="D15" s="50"/>
      <c r="E15" s="49"/>
      <c r="F15" s="5">
        <f t="shared" si="1"/>
        <v>0</v>
      </c>
      <c r="G15" s="4"/>
      <c r="H15" s="5">
        <f t="shared" si="2"/>
        <v>0</v>
      </c>
      <c r="I15" s="29"/>
      <c r="J15" s="5">
        <f t="shared" si="3"/>
        <v>0</v>
      </c>
      <c r="K15" s="6"/>
      <c r="L15" s="5">
        <f t="shared" si="4"/>
        <v>0</v>
      </c>
      <c r="M15" s="13"/>
      <c r="N15" s="8">
        <f t="shared" si="5"/>
        <v>0</v>
      </c>
      <c r="O15" s="9"/>
      <c r="P15" s="3">
        <f t="shared" si="6"/>
        <v>0</v>
      </c>
      <c r="Q15" s="10">
        <f t="shared" si="0"/>
        <v>0</v>
      </c>
      <c r="R15" s="11"/>
    </row>
    <row r="16" spans="1:18" ht="18.75" customHeight="1">
      <c r="A16" s="12">
        <f t="shared" si="7"/>
        <v>14</v>
      </c>
      <c r="B16" s="47" t="str">
        <f>'I Term'!B16</f>
        <v>Iglesias, Laro</v>
      </c>
      <c r="C16" s="50"/>
      <c r="D16" s="50" t="s">
        <v>4</v>
      </c>
      <c r="E16" s="48"/>
      <c r="F16" s="5">
        <f t="shared" si="1"/>
        <v>0</v>
      </c>
      <c r="G16" s="4"/>
      <c r="H16" s="5">
        <f t="shared" si="2"/>
        <v>0</v>
      </c>
      <c r="I16" s="29"/>
      <c r="J16" s="5">
        <f t="shared" si="3"/>
        <v>0</v>
      </c>
      <c r="K16" s="6"/>
      <c r="L16" s="5">
        <f t="shared" si="4"/>
        <v>0</v>
      </c>
      <c r="M16" s="7"/>
      <c r="N16" s="8">
        <f t="shared" si="5"/>
        <v>0</v>
      </c>
      <c r="O16" s="9"/>
      <c r="P16" s="3">
        <f t="shared" si="6"/>
        <v>0</v>
      </c>
      <c r="Q16" s="10">
        <f t="shared" si="0"/>
        <v>0</v>
      </c>
      <c r="R16" s="11"/>
    </row>
    <row r="17" spans="1:18" ht="18.75" customHeight="1">
      <c r="A17" s="12">
        <f t="shared" si="7"/>
        <v>15</v>
      </c>
      <c r="B17" s="47" t="str">
        <f>'I Term'!B17</f>
        <v>Lanza, Bruno</v>
      </c>
      <c r="C17" s="50"/>
      <c r="D17" s="50" t="s">
        <v>4</v>
      </c>
      <c r="E17" s="48"/>
      <c r="F17" s="5">
        <f t="shared" si="1"/>
        <v>0</v>
      </c>
      <c r="G17" s="4"/>
      <c r="H17" s="5">
        <f t="shared" si="2"/>
        <v>0</v>
      </c>
      <c r="I17" s="31"/>
      <c r="J17" s="5">
        <f t="shared" si="3"/>
        <v>0</v>
      </c>
      <c r="K17" s="6"/>
      <c r="L17" s="5">
        <f t="shared" si="4"/>
        <v>0</v>
      </c>
      <c r="M17" s="13"/>
      <c r="N17" s="8">
        <f t="shared" si="5"/>
        <v>0</v>
      </c>
      <c r="O17" s="9"/>
      <c r="P17" s="3">
        <f t="shared" si="6"/>
        <v>0</v>
      </c>
      <c r="Q17" s="10">
        <f t="shared" si="0"/>
        <v>0</v>
      </c>
      <c r="R17" s="11"/>
    </row>
    <row r="18" spans="1:18" ht="18.75" customHeight="1">
      <c r="A18" s="12">
        <f t="shared" si="7"/>
        <v>16</v>
      </c>
      <c r="B18" s="47" t="str">
        <f>'I Term'!B18</f>
        <v>Lanza, Marcos</v>
      </c>
      <c r="C18" s="50" t="s">
        <v>3</v>
      </c>
      <c r="D18" s="50"/>
      <c r="E18" s="48"/>
      <c r="F18" s="5">
        <f t="shared" si="1"/>
        <v>0</v>
      </c>
      <c r="G18" s="4"/>
      <c r="H18" s="5">
        <f t="shared" si="2"/>
        <v>0</v>
      </c>
      <c r="I18" s="29"/>
      <c r="J18" s="5">
        <f t="shared" si="3"/>
        <v>0</v>
      </c>
      <c r="K18" s="6"/>
      <c r="L18" s="5">
        <f t="shared" si="4"/>
        <v>0</v>
      </c>
      <c r="M18" s="7"/>
      <c r="N18" s="8">
        <f t="shared" si="5"/>
        <v>0</v>
      </c>
      <c r="O18" s="9"/>
      <c r="P18" s="3">
        <f t="shared" si="6"/>
        <v>0</v>
      </c>
      <c r="Q18" s="10">
        <f t="shared" si="0"/>
        <v>0</v>
      </c>
      <c r="R18" s="11"/>
    </row>
    <row r="19" spans="1:18" ht="18.75" customHeight="1">
      <c r="A19" s="12">
        <f t="shared" si="7"/>
        <v>17</v>
      </c>
      <c r="B19" s="47" t="str">
        <f>'I Term'!B19</f>
        <v>López, Carmen</v>
      </c>
      <c r="C19" s="50"/>
      <c r="D19" s="50" t="s">
        <v>4</v>
      </c>
      <c r="E19" s="48"/>
      <c r="F19" s="5">
        <f t="shared" si="1"/>
        <v>0</v>
      </c>
      <c r="G19" s="4"/>
      <c r="H19" s="5">
        <f t="shared" si="2"/>
        <v>0</v>
      </c>
      <c r="I19" s="29"/>
      <c r="J19" s="5">
        <f t="shared" si="3"/>
        <v>0</v>
      </c>
      <c r="K19" s="6"/>
      <c r="L19" s="5">
        <f t="shared" si="4"/>
        <v>0</v>
      </c>
      <c r="M19" s="7"/>
      <c r="N19" s="8">
        <f t="shared" si="5"/>
        <v>0</v>
      </c>
      <c r="O19" s="9"/>
      <c r="P19" s="3">
        <f t="shared" si="6"/>
        <v>0</v>
      </c>
      <c r="Q19" s="10">
        <f t="shared" si="0"/>
        <v>0</v>
      </c>
      <c r="R19" s="11"/>
    </row>
    <row r="20" spans="1:18" ht="18.75" customHeight="1">
      <c r="A20" s="12">
        <f t="shared" si="7"/>
        <v>18</v>
      </c>
      <c r="B20" s="47" t="str">
        <f>'I Term'!B20</f>
        <v>Naranca, Adrián</v>
      </c>
      <c r="C20" s="50" t="s">
        <v>3</v>
      </c>
      <c r="D20" s="50"/>
      <c r="E20" s="48"/>
      <c r="F20" s="5">
        <f t="shared" si="1"/>
        <v>0</v>
      </c>
      <c r="G20" s="4"/>
      <c r="H20" s="5">
        <f t="shared" si="2"/>
        <v>0</v>
      </c>
      <c r="I20" s="29"/>
      <c r="J20" s="5">
        <f t="shared" si="3"/>
        <v>0</v>
      </c>
      <c r="K20" s="6"/>
      <c r="L20" s="5">
        <f t="shared" si="4"/>
        <v>0</v>
      </c>
      <c r="M20" s="7"/>
      <c r="N20" s="8">
        <f t="shared" si="5"/>
        <v>0</v>
      </c>
      <c r="O20" s="9"/>
      <c r="P20" s="3">
        <f t="shared" si="6"/>
        <v>0</v>
      </c>
      <c r="Q20" s="10">
        <f t="shared" si="0"/>
        <v>0</v>
      </c>
      <c r="R20" s="11"/>
    </row>
    <row r="21" spans="1:18" ht="18.75" customHeight="1">
      <c r="A21" s="12">
        <f t="shared" si="7"/>
        <v>19</v>
      </c>
      <c r="B21" s="47" t="str">
        <f>'I Term'!B21</f>
        <v>Peredo, Héctor</v>
      </c>
      <c r="C21" s="50"/>
      <c r="D21" s="50" t="s">
        <v>4</v>
      </c>
      <c r="E21" s="48"/>
      <c r="F21" s="5">
        <f t="shared" si="1"/>
        <v>0</v>
      </c>
      <c r="G21" s="4"/>
      <c r="H21" s="5">
        <f t="shared" si="2"/>
        <v>0</v>
      </c>
      <c r="I21" s="29"/>
      <c r="J21" s="5">
        <f t="shared" si="3"/>
        <v>0</v>
      </c>
      <c r="K21" s="6"/>
      <c r="L21" s="5">
        <f t="shared" si="4"/>
        <v>0</v>
      </c>
      <c r="M21" s="7"/>
      <c r="N21" s="8">
        <f t="shared" si="5"/>
        <v>0</v>
      </c>
      <c r="O21" s="9"/>
      <c r="P21" s="3">
        <f t="shared" si="6"/>
        <v>0</v>
      </c>
      <c r="Q21" s="10">
        <f t="shared" si="0"/>
        <v>0</v>
      </c>
      <c r="R21" s="11"/>
    </row>
    <row r="22" spans="1:18" ht="18.75" customHeight="1">
      <c r="A22" s="12">
        <f t="shared" si="7"/>
        <v>20</v>
      </c>
      <c r="B22" s="47" t="str">
        <f>'I Term'!B22</f>
        <v>Ricondo, Diego</v>
      </c>
      <c r="C22" s="50" t="s">
        <v>3</v>
      </c>
      <c r="D22" s="50"/>
      <c r="E22" s="48"/>
      <c r="F22" s="5">
        <f t="shared" si="1"/>
        <v>0</v>
      </c>
      <c r="G22" s="4"/>
      <c r="H22" s="5">
        <f t="shared" si="2"/>
        <v>0</v>
      </c>
      <c r="I22" s="29"/>
      <c r="J22" s="5">
        <f t="shared" si="3"/>
        <v>0</v>
      </c>
      <c r="K22" s="6"/>
      <c r="L22" s="5">
        <f t="shared" si="4"/>
        <v>0</v>
      </c>
      <c r="M22" s="7"/>
      <c r="N22" s="8">
        <f t="shared" si="5"/>
        <v>0</v>
      </c>
      <c r="O22" s="9"/>
      <c r="P22" s="3">
        <f t="shared" si="6"/>
        <v>0</v>
      </c>
      <c r="Q22" s="10">
        <f t="shared" si="0"/>
        <v>0</v>
      </c>
      <c r="R22" s="11"/>
    </row>
    <row r="23" spans="1:18" ht="18.75" customHeight="1">
      <c r="A23" s="12">
        <f t="shared" si="7"/>
        <v>21</v>
      </c>
      <c r="B23" s="47" t="str">
        <f>'I Term'!B23</f>
        <v>Sisniega, Eva</v>
      </c>
      <c r="C23" s="50" t="s">
        <v>3</v>
      </c>
      <c r="D23" s="50"/>
      <c r="E23" s="48"/>
      <c r="F23" s="5">
        <f t="shared" si="1"/>
        <v>0</v>
      </c>
      <c r="G23" s="4"/>
      <c r="H23" s="5">
        <f t="shared" si="2"/>
        <v>0</v>
      </c>
      <c r="I23" s="29"/>
      <c r="J23" s="5">
        <f t="shared" si="3"/>
        <v>0</v>
      </c>
      <c r="K23" s="6"/>
      <c r="L23" s="5">
        <f t="shared" si="4"/>
        <v>0</v>
      </c>
      <c r="M23" s="7"/>
      <c r="N23" s="8">
        <f t="shared" si="5"/>
        <v>0</v>
      </c>
      <c r="O23" s="9"/>
      <c r="P23" s="3">
        <f t="shared" si="6"/>
        <v>0</v>
      </c>
      <c r="Q23" s="10">
        <f t="shared" si="0"/>
        <v>0</v>
      </c>
      <c r="R23" s="11"/>
    </row>
    <row r="24" spans="1:18" ht="18.75" customHeight="1">
      <c r="A24" s="12">
        <f t="shared" si="7"/>
        <v>22</v>
      </c>
      <c r="B24" s="47" t="str">
        <f>'I Term'!B24</f>
        <v>Vicente, Saúl</v>
      </c>
      <c r="C24" s="50"/>
      <c r="D24" s="50" t="s">
        <v>4</v>
      </c>
      <c r="E24" s="48"/>
      <c r="F24" s="5">
        <f t="shared" si="1"/>
        <v>0</v>
      </c>
      <c r="G24" s="4"/>
      <c r="H24" s="5">
        <f t="shared" si="2"/>
        <v>0</v>
      </c>
      <c r="I24" s="29"/>
      <c r="J24" s="5">
        <f t="shared" si="3"/>
        <v>0</v>
      </c>
      <c r="K24" s="6"/>
      <c r="L24" s="5">
        <f t="shared" si="4"/>
        <v>0</v>
      </c>
      <c r="M24" s="7"/>
      <c r="N24" s="8">
        <f t="shared" si="5"/>
        <v>0</v>
      </c>
      <c r="O24" s="9"/>
      <c r="P24" s="3">
        <f t="shared" si="6"/>
        <v>0</v>
      </c>
      <c r="Q24" s="10">
        <f t="shared" si="0"/>
        <v>0</v>
      </c>
      <c r="R24" s="1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4"/>
  <sheetViews>
    <sheetView zoomScale="80" zoomScaleNormal="8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7" sqref="B17"/>
    </sheetView>
  </sheetViews>
  <sheetFormatPr defaultColWidth="11.421875" defaultRowHeight="15"/>
  <cols>
    <col min="1" max="1" width="4.28125" style="0" customWidth="1"/>
    <col min="2" max="2" width="37.7109375" style="0" customWidth="1"/>
    <col min="3" max="4" width="3.140625" style="0" bestFit="1" customWidth="1"/>
    <col min="5" max="5" width="11.140625" style="0" customWidth="1"/>
    <col min="6" max="6" width="8.00390625" style="0" customWidth="1"/>
    <col min="7" max="7" width="9.57421875" style="0" customWidth="1"/>
    <col min="8" max="8" width="8.57421875" style="0" customWidth="1"/>
    <col min="9" max="9" width="10.28125" style="0" customWidth="1"/>
    <col min="10" max="10" width="8.8515625" style="0" customWidth="1"/>
    <col min="11" max="11" width="10.28125" style="0" customWidth="1"/>
    <col min="12" max="12" width="8.00390625" style="0" customWidth="1"/>
    <col min="13" max="13" width="13.00390625" style="0" customWidth="1"/>
    <col min="14" max="14" width="9.421875" style="0" customWidth="1"/>
    <col min="15" max="15" width="8.7109375" style="0" customWidth="1"/>
    <col min="16" max="16" width="11.00390625" style="0" customWidth="1"/>
    <col min="17" max="17" width="9.7109375" style="0" customWidth="1"/>
    <col min="18" max="18" width="14.57421875" style="0" customWidth="1"/>
  </cols>
  <sheetData>
    <row r="1" spans="2:25" ht="18.75">
      <c r="B1" s="1" t="s">
        <v>0</v>
      </c>
      <c r="C1" s="1"/>
      <c r="D1" s="1"/>
      <c r="E1" s="1" t="s">
        <v>36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X1" s="10" t="s">
        <v>37</v>
      </c>
      <c r="Y1" s="32" t="s">
        <v>38</v>
      </c>
    </row>
    <row r="2" spans="2:25" s="16" customFormat="1" ht="19.5" thickBot="1">
      <c r="B2" s="17" t="s">
        <v>2</v>
      </c>
      <c r="C2" s="50" t="s">
        <v>3</v>
      </c>
      <c r="D2" s="50" t="s">
        <v>4</v>
      </c>
      <c r="E2" s="24" t="s">
        <v>5</v>
      </c>
      <c r="F2" s="19">
        <f>'II Term'!F2</f>
        <v>0.175</v>
      </c>
      <c r="G2" s="20" t="str">
        <f>'II Term'!G2</f>
        <v>List </v>
      </c>
      <c r="H2" s="21">
        <f>'II Term'!H2</f>
        <v>0.175</v>
      </c>
      <c r="I2" s="22" t="str">
        <f>'II Term'!I2</f>
        <v>UoE</v>
      </c>
      <c r="J2" s="23">
        <f>'II Term'!J2</f>
        <v>0.15</v>
      </c>
      <c r="K2" s="20" t="str">
        <f>'II Term'!K2</f>
        <v>Writing</v>
      </c>
      <c r="L2" s="19">
        <f>'II Term'!L2</f>
        <v>0.175</v>
      </c>
      <c r="M2" s="24" t="str">
        <f>'II Term'!M2</f>
        <v>Speaking</v>
      </c>
      <c r="N2" s="21">
        <f>'II Term'!N2</f>
        <v>0.175</v>
      </c>
      <c r="O2" s="22" t="str">
        <f>'II Term'!O2</f>
        <v>work</v>
      </c>
      <c r="P2" s="23">
        <f>'II Term'!P2</f>
        <v>0.15</v>
      </c>
      <c r="Q2" s="25">
        <f>F2+H2+J2+L2+N2+P2</f>
        <v>1</v>
      </c>
      <c r="R2" s="42" t="s">
        <v>36</v>
      </c>
      <c r="S2" s="41" t="s">
        <v>39</v>
      </c>
      <c r="T2" s="36">
        <v>0.1</v>
      </c>
      <c r="U2" s="37" t="s">
        <v>40</v>
      </c>
      <c r="V2" s="38">
        <v>0.2</v>
      </c>
      <c r="W2" s="39">
        <v>0.7</v>
      </c>
      <c r="X2" s="33" t="s">
        <v>41</v>
      </c>
      <c r="Y2" s="32" t="s">
        <v>42</v>
      </c>
    </row>
    <row r="3" spans="1:24" ht="18.75" customHeight="1">
      <c r="A3" s="12">
        <v>1</v>
      </c>
      <c r="B3" s="15" t="str">
        <f>'I Term'!B3</f>
        <v>Alonso, Gabriela</v>
      </c>
      <c r="C3" s="50"/>
      <c r="D3" s="50" t="s">
        <v>4</v>
      </c>
      <c r="E3" s="2"/>
      <c r="F3" s="5">
        <f>E3*$F$2</f>
        <v>0</v>
      </c>
      <c r="G3" s="4"/>
      <c r="H3" s="5">
        <f>G3*$H$2</f>
        <v>0</v>
      </c>
      <c r="I3" s="28"/>
      <c r="J3" s="5">
        <f>I3*$J$2</f>
        <v>0</v>
      </c>
      <c r="K3" s="6"/>
      <c r="L3" s="5">
        <f>K3*$L$2</f>
        <v>0</v>
      </c>
      <c r="M3" s="7"/>
      <c r="N3" s="8">
        <f>M3*$N$2</f>
        <v>0</v>
      </c>
      <c r="O3" s="9"/>
      <c r="P3" s="3">
        <f>O3*$P$2</f>
        <v>0</v>
      </c>
      <c r="Q3" s="10">
        <f aca="true" t="shared" si="0" ref="Q3:Q24">P3+N3+L3+J3+H3+F3</f>
        <v>0</v>
      </c>
      <c r="R3" s="11"/>
      <c r="S3" s="40">
        <f>'I Term'!T3</f>
        <v>4.8725000000000005</v>
      </c>
      <c r="T3" s="40">
        <f>S3*$T$2</f>
        <v>0.48725000000000007</v>
      </c>
      <c r="U3" s="40">
        <f>'II Term'!Q3</f>
        <v>0</v>
      </c>
      <c r="V3" s="40">
        <f>U3*$V$2</f>
        <v>0</v>
      </c>
      <c r="W3" s="40">
        <f>Q3*$W$2</f>
        <v>0</v>
      </c>
      <c r="X3" s="40">
        <f>T3+V3+W3</f>
        <v>0.48725000000000007</v>
      </c>
    </row>
    <row r="4" spans="1:24" ht="18.75" customHeight="1">
      <c r="A4" s="12">
        <f>A3+1</f>
        <v>2</v>
      </c>
      <c r="B4" s="15" t="str">
        <f>'I Term'!B4</f>
        <v>Álvarez, Gabriela</v>
      </c>
      <c r="C4" s="50" t="s">
        <v>3</v>
      </c>
      <c r="D4" s="50"/>
      <c r="E4" s="2"/>
      <c r="F4" s="5">
        <f aca="true" t="shared" si="1" ref="F4:F24">E4*$F$2</f>
        <v>0</v>
      </c>
      <c r="G4" s="4"/>
      <c r="H4" s="5">
        <f aca="true" t="shared" si="2" ref="H4:H24">G4*$H$2</f>
        <v>0</v>
      </c>
      <c r="I4" s="28"/>
      <c r="J4" s="5">
        <f aca="true" t="shared" si="3" ref="J4:J24">I4*$J$2</f>
        <v>0</v>
      </c>
      <c r="K4" s="6"/>
      <c r="L4" s="5">
        <f aca="true" t="shared" si="4" ref="L4:L24">K4*$L$2</f>
        <v>0</v>
      </c>
      <c r="M4" s="7"/>
      <c r="N4" s="8">
        <f aca="true" t="shared" si="5" ref="N4:N24">M4*$N$2</f>
        <v>0</v>
      </c>
      <c r="O4" s="9"/>
      <c r="P4" s="3">
        <f aca="true" t="shared" si="6" ref="P4:P24">O4*$P$2</f>
        <v>0</v>
      </c>
      <c r="Q4" s="10">
        <f t="shared" si="0"/>
        <v>0</v>
      </c>
      <c r="R4" s="11"/>
      <c r="S4" s="40">
        <f>'I Term'!T4</f>
        <v>5.279999999999999</v>
      </c>
      <c r="T4" s="40">
        <f aca="true" t="shared" si="7" ref="T4:T24">S4*$T$2</f>
        <v>0.5279999999999999</v>
      </c>
      <c r="U4" s="40">
        <f>'II Term'!Q4</f>
        <v>0</v>
      </c>
      <c r="V4" s="40">
        <f aca="true" t="shared" si="8" ref="V4:V24">U4*$V$2</f>
        <v>0</v>
      </c>
      <c r="W4" s="40">
        <f aca="true" t="shared" si="9" ref="W4:W24">Q4*$W$2</f>
        <v>0</v>
      </c>
      <c r="X4" s="40">
        <f aca="true" t="shared" si="10" ref="X4:X24">T4+V4+W4</f>
        <v>0.5279999999999999</v>
      </c>
    </row>
    <row r="5" spans="1:24" ht="18.75" customHeight="1">
      <c r="A5" s="12">
        <f aca="true" t="shared" si="11" ref="A5:A24">A4+1</f>
        <v>3</v>
      </c>
      <c r="B5" s="15" t="str">
        <f>'I Term'!B5</f>
        <v>Álvarez, Paola</v>
      </c>
      <c r="C5" s="50" t="s">
        <v>3</v>
      </c>
      <c r="D5" s="50"/>
      <c r="E5" s="2"/>
      <c r="F5" s="5">
        <f t="shared" si="1"/>
        <v>0</v>
      </c>
      <c r="G5" s="4"/>
      <c r="H5" s="5">
        <f t="shared" si="2"/>
        <v>0</v>
      </c>
      <c r="I5" s="28"/>
      <c r="J5" s="5">
        <f t="shared" si="3"/>
        <v>0</v>
      </c>
      <c r="K5" s="6"/>
      <c r="L5" s="5">
        <f t="shared" si="4"/>
        <v>0</v>
      </c>
      <c r="M5" s="7"/>
      <c r="N5" s="8">
        <f t="shared" si="5"/>
        <v>0</v>
      </c>
      <c r="O5" s="9"/>
      <c r="P5" s="3">
        <f t="shared" si="6"/>
        <v>0</v>
      </c>
      <c r="Q5" s="10">
        <f t="shared" si="0"/>
        <v>0</v>
      </c>
      <c r="R5" s="11"/>
      <c r="S5" s="40">
        <f>'I Term'!T5</f>
        <v>4.859999999999999</v>
      </c>
      <c r="T5" s="40">
        <f t="shared" si="7"/>
        <v>0.486</v>
      </c>
      <c r="U5" s="40">
        <f>'II Term'!Q5</f>
        <v>0</v>
      </c>
      <c r="V5" s="40">
        <f t="shared" si="8"/>
        <v>0</v>
      </c>
      <c r="W5" s="40">
        <f t="shared" si="9"/>
        <v>0</v>
      </c>
      <c r="X5" s="40">
        <f t="shared" si="10"/>
        <v>0.486</v>
      </c>
    </row>
    <row r="6" spans="1:24" ht="18.75" customHeight="1">
      <c r="A6" s="12">
        <f t="shared" si="11"/>
        <v>4</v>
      </c>
      <c r="B6" s="15" t="str">
        <f>'I Term'!B6</f>
        <v>Ardanza, Mónica</v>
      </c>
      <c r="C6" s="50"/>
      <c r="D6" s="50" t="s">
        <v>4</v>
      </c>
      <c r="E6" s="2"/>
      <c r="F6" s="5">
        <f t="shared" si="1"/>
        <v>0</v>
      </c>
      <c r="G6" s="4"/>
      <c r="H6" s="5">
        <f t="shared" si="2"/>
        <v>0</v>
      </c>
      <c r="I6" s="28"/>
      <c r="J6" s="5">
        <f t="shared" si="3"/>
        <v>0</v>
      </c>
      <c r="K6" s="6"/>
      <c r="L6" s="5">
        <f t="shared" si="4"/>
        <v>0</v>
      </c>
      <c r="M6" s="13"/>
      <c r="N6" s="8">
        <f t="shared" si="5"/>
        <v>0</v>
      </c>
      <c r="O6" s="9"/>
      <c r="P6" s="3">
        <f t="shared" si="6"/>
        <v>0</v>
      </c>
      <c r="Q6" s="10">
        <f t="shared" si="0"/>
        <v>0</v>
      </c>
      <c r="R6" s="11"/>
      <c r="S6" s="40">
        <f>'I Term'!T6</f>
        <v>4.9125</v>
      </c>
      <c r="T6" s="40">
        <f t="shared" si="7"/>
        <v>0.49124999999999996</v>
      </c>
      <c r="U6" s="40">
        <f>'II Term'!Q6</f>
        <v>0</v>
      </c>
      <c r="V6" s="40">
        <f t="shared" si="8"/>
        <v>0</v>
      </c>
      <c r="W6" s="40">
        <f t="shared" si="9"/>
        <v>0</v>
      </c>
      <c r="X6" s="40">
        <f t="shared" si="10"/>
        <v>0.49124999999999996</v>
      </c>
    </row>
    <row r="7" spans="1:24" ht="18.75" customHeight="1">
      <c r="A7" s="12">
        <f t="shared" si="11"/>
        <v>5</v>
      </c>
      <c r="B7" s="15" t="str">
        <f>'I Term'!B7</f>
        <v>Blanco, Cecilia</v>
      </c>
      <c r="C7" s="50"/>
      <c r="D7" s="50" t="s">
        <v>4</v>
      </c>
      <c r="E7" s="2"/>
      <c r="F7" s="5">
        <f t="shared" si="1"/>
        <v>0</v>
      </c>
      <c r="G7" s="4"/>
      <c r="H7" s="5">
        <f t="shared" si="2"/>
        <v>0</v>
      </c>
      <c r="I7" s="28"/>
      <c r="J7" s="5">
        <f t="shared" si="3"/>
        <v>0</v>
      </c>
      <c r="K7" s="6"/>
      <c r="L7" s="5">
        <f t="shared" si="4"/>
        <v>0</v>
      </c>
      <c r="M7" s="7"/>
      <c r="N7" s="8">
        <f t="shared" si="5"/>
        <v>0</v>
      </c>
      <c r="O7" s="9"/>
      <c r="P7" s="3">
        <f t="shared" si="6"/>
        <v>0</v>
      </c>
      <c r="Q7" s="10">
        <f t="shared" si="0"/>
        <v>0</v>
      </c>
      <c r="R7" s="11"/>
      <c r="S7" s="40">
        <f>'I Term'!T7</f>
        <v>5.13</v>
      </c>
      <c r="T7" s="40">
        <f t="shared" si="7"/>
        <v>0.513</v>
      </c>
      <c r="U7" s="40">
        <f>'II Term'!Q7</f>
        <v>0</v>
      </c>
      <c r="V7" s="40">
        <f t="shared" si="8"/>
        <v>0</v>
      </c>
      <c r="W7" s="40">
        <f t="shared" si="9"/>
        <v>0</v>
      </c>
      <c r="X7" s="40">
        <f t="shared" si="10"/>
        <v>0.513</v>
      </c>
    </row>
    <row r="8" spans="1:24" ht="18.75" customHeight="1">
      <c r="A8" s="12">
        <f t="shared" si="11"/>
        <v>6</v>
      </c>
      <c r="B8" s="15" t="str">
        <f>'I Term'!B8</f>
        <v>Campo, Edgar</v>
      </c>
      <c r="C8" s="50" t="s">
        <v>3</v>
      </c>
      <c r="D8" s="50"/>
      <c r="E8" s="2"/>
      <c r="F8" s="5">
        <f t="shared" si="1"/>
        <v>0</v>
      </c>
      <c r="G8" s="4"/>
      <c r="H8" s="5">
        <f t="shared" si="2"/>
        <v>0</v>
      </c>
      <c r="I8" s="29"/>
      <c r="J8" s="5">
        <f t="shared" si="3"/>
        <v>0</v>
      </c>
      <c r="K8" s="6"/>
      <c r="L8" s="5">
        <f t="shared" si="4"/>
        <v>0</v>
      </c>
      <c r="M8" s="7"/>
      <c r="N8" s="8">
        <f t="shared" si="5"/>
        <v>0</v>
      </c>
      <c r="O8" s="9"/>
      <c r="P8" s="3">
        <f t="shared" si="6"/>
        <v>0</v>
      </c>
      <c r="Q8" s="10">
        <f t="shared" si="0"/>
        <v>0</v>
      </c>
      <c r="R8" s="11"/>
      <c r="S8" s="40">
        <f>'I Term'!T8</f>
        <v>6.6075</v>
      </c>
      <c r="T8" s="40">
        <f t="shared" si="7"/>
        <v>0.6607500000000001</v>
      </c>
      <c r="U8" s="40">
        <f>'II Term'!Q8</f>
        <v>0</v>
      </c>
      <c r="V8" s="40">
        <f t="shared" si="8"/>
        <v>0</v>
      </c>
      <c r="W8" s="40">
        <f t="shared" si="9"/>
        <v>0</v>
      </c>
      <c r="X8" s="40">
        <f t="shared" si="10"/>
        <v>0.6607500000000001</v>
      </c>
    </row>
    <row r="9" spans="1:24" ht="18.75" customHeight="1">
      <c r="A9" s="12">
        <f t="shared" si="11"/>
        <v>7</v>
      </c>
      <c r="B9" s="15" t="str">
        <f>'I Term'!B9</f>
        <v>Conde, Jonás</v>
      </c>
      <c r="C9" s="50"/>
      <c r="D9" s="50" t="s">
        <v>4</v>
      </c>
      <c r="E9" s="2"/>
      <c r="F9" s="5">
        <f t="shared" si="1"/>
        <v>0</v>
      </c>
      <c r="G9" s="4"/>
      <c r="H9" s="5">
        <f t="shared" si="2"/>
        <v>0</v>
      </c>
      <c r="I9" s="29"/>
      <c r="J9" s="5">
        <f t="shared" si="3"/>
        <v>0</v>
      </c>
      <c r="K9" s="6"/>
      <c r="L9" s="5">
        <f t="shared" si="4"/>
        <v>0</v>
      </c>
      <c r="M9" s="7"/>
      <c r="N9" s="8">
        <f t="shared" si="5"/>
        <v>0</v>
      </c>
      <c r="O9" s="9"/>
      <c r="P9" s="3">
        <f t="shared" si="6"/>
        <v>0</v>
      </c>
      <c r="Q9" s="10">
        <f t="shared" si="0"/>
        <v>0</v>
      </c>
      <c r="R9" s="11"/>
      <c r="S9" s="40">
        <f>'I Term'!T9</f>
        <v>3.6724999999999994</v>
      </c>
      <c r="T9" s="40">
        <f t="shared" si="7"/>
        <v>0.36724999999999997</v>
      </c>
      <c r="U9" s="40">
        <f>'II Term'!Q9</f>
        <v>0</v>
      </c>
      <c r="V9" s="40">
        <f t="shared" si="8"/>
        <v>0</v>
      </c>
      <c r="W9" s="40">
        <f t="shared" si="9"/>
        <v>0</v>
      </c>
      <c r="X9" s="40">
        <f t="shared" si="10"/>
        <v>0.36724999999999997</v>
      </c>
    </row>
    <row r="10" spans="1:25" ht="18.75" customHeight="1">
      <c r="A10" s="12">
        <f t="shared" si="11"/>
        <v>8</v>
      </c>
      <c r="B10" s="15" t="str">
        <f>'I Term'!B10</f>
        <v>Cotera, Jesús</v>
      </c>
      <c r="C10" s="50" t="s">
        <v>3</v>
      </c>
      <c r="D10" s="50"/>
      <c r="E10" s="2"/>
      <c r="F10" s="5">
        <f t="shared" si="1"/>
        <v>0</v>
      </c>
      <c r="G10" s="4"/>
      <c r="H10" s="5">
        <f t="shared" si="2"/>
        <v>0</v>
      </c>
      <c r="I10" s="29"/>
      <c r="J10" s="5">
        <f t="shared" si="3"/>
        <v>0</v>
      </c>
      <c r="K10" s="6"/>
      <c r="L10" s="5">
        <f t="shared" si="4"/>
        <v>0</v>
      </c>
      <c r="M10" s="7"/>
      <c r="N10" s="8">
        <f t="shared" si="5"/>
        <v>0</v>
      </c>
      <c r="O10" s="9"/>
      <c r="P10" s="3">
        <f t="shared" si="6"/>
        <v>0</v>
      </c>
      <c r="Q10" s="10">
        <f t="shared" si="0"/>
        <v>0</v>
      </c>
      <c r="R10" s="11"/>
      <c r="S10" s="40">
        <f>'I Term'!T10</f>
        <v>5.685</v>
      </c>
      <c r="T10" s="40">
        <f t="shared" si="7"/>
        <v>0.5685</v>
      </c>
      <c r="U10" s="40">
        <f>'II Term'!Q10</f>
        <v>0</v>
      </c>
      <c r="V10" s="40">
        <f t="shared" si="8"/>
        <v>0</v>
      </c>
      <c r="W10" s="40">
        <f t="shared" si="9"/>
        <v>0</v>
      </c>
      <c r="X10" s="40">
        <f t="shared" si="10"/>
        <v>0.5685</v>
      </c>
      <c r="Y10" s="34"/>
    </row>
    <row r="11" spans="1:24" ht="18.75" customHeight="1">
      <c r="A11" s="12">
        <f t="shared" si="11"/>
        <v>9</v>
      </c>
      <c r="B11" s="15" t="str">
        <f>'I Term'!B11</f>
        <v>Espeso, Ángela</v>
      </c>
      <c r="C11" s="50" t="s">
        <v>3</v>
      </c>
      <c r="D11" s="50"/>
      <c r="E11" s="2"/>
      <c r="F11" s="5">
        <f t="shared" si="1"/>
        <v>0</v>
      </c>
      <c r="G11" s="4"/>
      <c r="H11" s="5">
        <f t="shared" si="2"/>
        <v>0</v>
      </c>
      <c r="I11" s="29"/>
      <c r="J11" s="5">
        <f t="shared" si="3"/>
        <v>0</v>
      </c>
      <c r="K11" s="6"/>
      <c r="L11" s="5">
        <f t="shared" si="4"/>
        <v>0</v>
      </c>
      <c r="M11" s="7"/>
      <c r="N11" s="8">
        <f t="shared" si="5"/>
        <v>0</v>
      </c>
      <c r="O11" s="9"/>
      <c r="P11" s="3">
        <f t="shared" si="6"/>
        <v>0</v>
      </c>
      <c r="Q11" s="10">
        <f t="shared" si="0"/>
        <v>0</v>
      </c>
      <c r="R11" s="11"/>
      <c r="S11" s="40">
        <f>'I Term'!T11</f>
        <v>6.2025</v>
      </c>
      <c r="T11" s="40">
        <f t="shared" si="7"/>
        <v>0.62025</v>
      </c>
      <c r="U11" s="40">
        <f>'II Term'!Q11</f>
        <v>0</v>
      </c>
      <c r="V11" s="40">
        <f t="shared" si="8"/>
        <v>0</v>
      </c>
      <c r="W11" s="40">
        <f t="shared" si="9"/>
        <v>0</v>
      </c>
      <c r="X11" s="40">
        <f t="shared" si="10"/>
        <v>0.62025</v>
      </c>
    </row>
    <row r="12" spans="1:24" ht="18.75" customHeight="1">
      <c r="A12" s="12">
        <f t="shared" si="11"/>
        <v>10</v>
      </c>
      <c r="B12" s="15" t="str">
        <f>'I Term'!B12</f>
        <v>García, Marina</v>
      </c>
      <c r="C12" s="50" t="s">
        <v>3</v>
      </c>
      <c r="D12" s="50"/>
      <c r="E12" s="2"/>
      <c r="F12" s="5">
        <f t="shared" si="1"/>
        <v>0</v>
      </c>
      <c r="G12" s="4"/>
      <c r="H12" s="5">
        <f t="shared" si="2"/>
        <v>0</v>
      </c>
      <c r="I12" s="29"/>
      <c r="J12" s="5">
        <f t="shared" si="3"/>
        <v>0</v>
      </c>
      <c r="K12" s="6"/>
      <c r="L12" s="5">
        <f t="shared" si="4"/>
        <v>0</v>
      </c>
      <c r="M12" s="7"/>
      <c r="N12" s="8">
        <f t="shared" si="5"/>
        <v>0</v>
      </c>
      <c r="O12" s="9"/>
      <c r="P12" s="3">
        <f t="shared" si="6"/>
        <v>0</v>
      </c>
      <c r="Q12" s="10">
        <f t="shared" si="0"/>
        <v>0</v>
      </c>
      <c r="R12" s="11"/>
      <c r="S12" s="40">
        <f>'I Term'!T12</f>
        <v>5.545</v>
      </c>
      <c r="T12" s="40">
        <f t="shared" si="7"/>
        <v>0.5545</v>
      </c>
      <c r="U12" s="40">
        <f>'II Term'!Q12</f>
        <v>0</v>
      </c>
      <c r="V12" s="40">
        <f t="shared" si="8"/>
        <v>0</v>
      </c>
      <c r="W12" s="40">
        <f t="shared" si="9"/>
        <v>0</v>
      </c>
      <c r="X12" s="40">
        <f t="shared" si="10"/>
        <v>0.5545</v>
      </c>
    </row>
    <row r="13" spans="1:24" ht="18.75" customHeight="1">
      <c r="A13" s="12">
        <f t="shared" si="11"/>
        <v>11</v>
      </c>
      <c r="B13" s="15" t="str">
        <f>'I Term'!B13</f>
        <v>Gil, Carmen</v>
      </c>
      <c r="C13" s="50"/>
      <c r="D13" s="50" t="s">
        <v>4</v>
      </c>
      <c r="E13" s="2"/>
      <c r="F13" s="5">
        <f t="shared" si="1"/>
        <v>0</v>
      </c>
      <c r="G13" s="4"/>
      <c r="H13" s="5">
        <f t="shared" si="2"/>
        <v>0</v>
      </c>
      <c r="I13" s="29"/>
      <c r="J13" s="5">
        <f t="shared" si="3"/>
        <v>0</v>
      </c>
      <c r="K13" s="6"/>
      <c r="L13" s="5">
        <f t="shared" si="4"/>
        <v>0</v>
      </c>
      <c r="M13" s="7"/>
      <c r="N13" s="8">
        <f t="shared" si="5"/>
        <v>0</v>
      </c>
      <c r="O13" s="9"/>
      <c r="P13" s="3">
        <f t="shared" si="6"/>
        <v>0</v>
      </c>
      <c r="Q13" s="10">
        <f t="shared" si="0"/>
        <v>0</v>
      </c>
      <c r="R13" s="11"/>
      <c r="S13" s="40">
        <f>'I Term'!T13</f>
        <v>5.3325</v>
      </c>
      <c r="T13" s="40">
        <f t="shared" si="7"/>
        <v>0.53325</v>
      </c>
      <c r="U13" s="40">
        <f>'II Term'!Q13</f>
        <v>0</v>
      </c>
      <c r="V13" s="40">
        <f t="shared" si="8"/>
        <v>0</v>
      </c>
      <c r="W13" s="40">
        <f t="shared" si="9"/>
        <v>0</v>
      </c>
      <c r="X13" s="40">
        <f t="shared" si="10"/>
        <v>0.53325</v>
      </c>
    </row>
    <row r="14" spans="1:24" ht="18.75" customHeight="1">
      <c r="A14" s="12">
        <f t="shared" si="11"/>
        <v>12</v>
      </c>
      <c r="B14" s="15" t="str">
        <f>'I Term'!B14</f>
        <v>Gómez, Daniel</v>
      </c>
      <c r="C14" s="50"/>
      <c r="D14" s="50" t="s">
        <v>4</v>
      </c>
      <c r="E14" s="14"/>
      <c r="F14" s="5">
        <f t="shared" si="1"/>
        <v>0</v>
      </c>
      <c r="G14" s="4"/>
      <c r="H14" s="5">
        <f t="shared" si="2"/>
        <v>0</v>
      </c>
      <c r="I14" s="30"/>
      <c r="J14" s="5">
        <f t="shared" si="3"/>
        <v>0</v>
      </c>
      <c r="K14" s="6"/>
      <c r="L14" s="5">
        <f t="shared" si="4"/>
        <v>0</v>
      </c>
      <c r="M14" s="7"/>
      <c r="N14" s="8">
        <f t="shared" si="5"/>
        <v>0</v>
      </c>
      <c r="O14" s="9"/>
      <c r="P14" s="3">
        <f t="shared" si="6"/>
        <v>0</v>
      </c>
      <c r="Q14" s="10">
        <f t="shared" si="0"/>
        <v>0</v>
      </c>
      <c r="R14" s="11"/>
      <c r="S14" s="40">
        <f>'I Term'!T14</f>
        <v>6.665</v>
      </c>
      <c r="T14" s="40">
        <f t="shared" si="7"/>
        <v>0.6665000000000001</v>
      </c>
      <c r="U14" s="40">
        <f>'II Term'!Q14</f>
        <v>0</v>
      </c>
      <c r="V14" s="40">
        <f t="shared" si="8"/>
        <v>0</v>
      </c>
      <c r="W14" s="40">
        <f t="shared" si="9"/>
        <v>0</v>
      </c>
      <c r="X14" s="40">
        <f t="shared" si="10"/>
        <v>0.6665000000000001</v>
      </c>
    </row>
    <row r="15" spans="1:24" ht="18.75" customHeight="1">
      <c r="A15" s="12">
        <f t="shared" si="11"/>
        <v>13</v>
      </c>
      <c r="B15" s="15" t="str">
        <f>'I Term'!B15</f>
        <v>Glez, Candela</v>
      </c>
      <c r="C15" s="50" t="s">
        <v>3</v>
      </c>
      <c r="D15" s="50"/>
      <c r="E15" s="14"/>
      <c r="F15" s="5">
        <f t="shared" si="1"/>
        <v>0</v>
      </c>
      <c r="G15" s="4"/>
      <c r="H15" s="5">
        <f t="shared" si="2"/>
        <v>0</v>
      </c>
      <c r="I15" s="29"/>
      <c r="J15" s="5">
        <f t="shared" si="3"/>
        <v>0</v>
      </c>
      <c r="K15" s="6"/>
      <c r="L15" s="5">
        <f t="shared" si="4"/>
        <v>0</v>
      </c>
      <c r="M15" s="13"/>
      <c r="N15" s="8">
        <f t="shared" si="5"/>
        <v>0</v>
      </c>
      <c r="O15" s="9"/>
      <c r="P15" s="3">
        <f t="shared" si="6"/>
        <v>0</v>
      </c>
      <c r="Q15" s="10">
        <f t="shared" si="0"/>
        <v>0</v>
      </c>
      <c r="R15" s="11"/>
      <c r="S15" s="40">
        <f>'I Term'!T15</f>
        <v>7.0775</v>
      </c>
      <c r="T15" s="40">
        <f t="shared" si="7"/>
        <v>0.70775</v>
      </c>
      <c r="U15" s="40">
        <f>'II Term'!Q15</f>
        <v>0</v>
      </c>
      <c r="V15" s="40">
        <f t="shared" si="8"/>
        <v>0</v>
      </c>
      <c r="W15" s="40">
        <f t="shared" si="9"/>
        <v>0</v>
      </c>
      <c r="X15" s="40">
        <f t="shared" si="10"/>
        <v>0.70775</v>
      </c>
    </row>
    <row r="16" spans="1:24" ht="18.75" customHeight="1">
      <c r="A16" s="12">
        <f t="shared" si="11"/>
        <v>14</v>
      </c>
      <c r="B16" s="15" t="str">
        <f>'I Term'!B16</f>
        <v>Iglesias, Laro</v>
      </c>
      <c r="C16" s="50"/>
      <c r="D16" s="50" t="s">
        <v>4</v>
      </c>
      <c r="E16" s="2"/>
      <c r="F16" s="5">
        <f t="shared" si="1"/>
        <v>0</v>
      </c>
      <c r="G16" s="4"/>
      <c r="H16" s="5">
        <f t="shared" si="2"/>
        <v>0</v>
      </c>
      <c r="I16" s="29"/>
      <c r="J16" s="5">
        <f t="shared" si="3"/>
        <v>0</v>
      </c>
      <c r="K16" s="6"/>
      <c r="L16" s="5">
        <f t="shared" si="4"/>
        <v>0</v>
      </c>
      <c r="M16" s="7"/>
      <c r="N16" s="8">
        <f t="shared" si="5"/>
        <v>0</v>
      </c>
      <c r="O16" s="9"/>
      <c r="P16" s="3">
        <f t="shared" si="6"/>
        <v>0</v>
      </c>
      <c r="Q16" s="10">
        <f t="shared" si="0"/>
        <v>0</v>
      </c>
      <c r="R16" s="11"/>
      <c r="S16" s="40">
        <f>'I Term'!T16</f>
        <v>4.057499999999999</v>
      </c>
      <c r="T16" s="40">
        <f t="shared" si="7"/>
        <v>0.40574999999999994</v>
      </c>
      <c r="U16" s="40">
        <f>'II Term'!Q16</f>
        <v>0</v>
      </c>
      <c r="V16" s="40">
        <f t="shared" si="8"/>
        <v>0</v>
      </c>
      <c r="W16" s="40">
        <f t="shared" si="9"/>
        <v>0</v>
      </c>
      <c r="X16" s="40">
        <f t="shared" si="10"/>
        <v>0.40574999999999994</v>
      </c>
    </row>
    <row r="17" spans="1:24" ht="18.75" customHeight="1">
      <c r="A17" s="12">
        <f t="shared" si="11"/>
        <v>15</v>
      </c>
      <c r="B17" s="15" t="str">
        <f>'I Term'!B17</f>
        <v>Lanza, Bruno</v>
      </c>
      <c r="C17" s="50"/>
      <c r="D17" s="50" t="s">
        <v>4</v>
      </c>
      <c r="E17" s="2"/>
      <c r="F17" s="5">
        <f t="shared" si="1"/>
        <v>0</v>
      </c>
      <c r="G17" s="4"/>
      <c r="H17" s="5">
        <f t="shared" si="2"/>
        <v>0</v>
      </c>
      <c r="I17" s="31"/>
      <c r="J17" s="5">
        <f t="shared" si="3"/>
        <v>0</v>
      </c>
      <c r="K17" s="6"/>
      <c r="L17" s="5">
        <f t="shared" si="4"/>
        <v>0</v>
      </c>
      <c r="M17" s="13"/>
      <c r="N17" s="8">
        <f t="shared" si="5"/>
        <v>0</v>
      </c>
      <c r="O17" s="9"/>
      <c r="P17" s="3">
        <f t="shared" si="6"/>
        <v>0</v>
      </c>
      <c r="Q17" s="10">
        <f t="shared" si="0"/>
        <v>0</v>
      </c>
      <c r="R17" s="11"/>
      <c r="S17" s="40">
        <f>'I Term'!T17</f>
        <v>4.935</v>
      </c>
      <c r="T17" s="40">
        <f t="shared" si="7"/>
        <v>0.4935</v>
      </c>
      <c r="U17" s="40">
        <f>'II Term'!Q17</f>
        <v>0</v>
      </c>
      <c r="V17" s="40">
        <f t="shared" si="8"/>
        <v>0</v>
      </c>
      <c r="W17" s="40">
        <f t="shared" si="9"/>
        <v>0</v>
      </c>
      <c r="X17" s="40">
        <f t="shared" si="10"/>
        <v>0.4935</v>
      </c>
    </row>
    <row r="18" spans="1:24" ht="18.75" customHeight="1">
      <c r="A18" s="12">
        <f t="shared" si="11"/>
        <v>16</v>
      </c>
      <c r="B18" s="15" t="str">
        <f>'I Term'!B18</f>
        <v>Lanza, Marcos</v>
      </c>
      <c r="C18" s="50" t="s">
        <v>3</v>
      </c>
      <c r="D18" s="50"/>
      <c r="E18" s="2"/>
      <c r="F18" s="5">
        <f t="shared" si="1"/>
        <v>0</v>
      </c>
      <c r="G18" s="4"/>
      <c r="H18" s="5">
        <f t="shared" si="2"/>
        <v>0</v>
      </c>
      <c r="I18" s="29"/>
      <c r="J18" s="5">
        <f t="shared" si="3"/>
        <v>0</v>
      </c>
      <c r="K18" s="6"/>
      <c r="L18" s="5">
        <f t="shared" si="4"/>
        <v>0</v>
      </c>
      <c r="M18" s="7"/>
      <c r="N18" s="8">
        <f t="shared" si="5"/>
        <v>0</v>
      </c>
      <c r="O18" s="9"/>
      <c r="P18" s="3">
        <f t="shared" si="6"/>
        <v>0</v>
      </c>
      <c r="Q18" s="10">
        <f t="shared" si="0"/>
        <v>0</v>
      </c>
      <c r="R18" s="11"/>
      <c r="S18" s="40">
        <f>'I Term'!T18</f>
        <v>4.715</v>
      </c>
      <c r="T18" s="40">
        <f t="shared" si="7"/>
        <v>0.47150000000000003</v>
      </c>
      <c r="U18" s="40">
        <f>'II Term'!Q18</f>
        <v>0</v>
      </c>
      <c r="V18" s="40">
        <f t="shared" si="8"/>
        <v>0</v>
      </c>
      <c r="W18" s="40">
        <f t="shared" si="9"/>
        <v>0</v>
      </c>
      <c r="X18" s="40">
        <f t="shared" si="10"/>
        <v>0.47150000000000003</v>
      </c>
    </row>
    <row r="19" spans="1:24" ht="18.75" customHeight="1">
      <c r="A19" s="12">
        <f t="shared" si="11"/>
        <v>17</v>
      </c>
      <c r="B19" s="15" t="str">
        <f>'I Term'!B19</f>
        <v>López, Carmen</v>
      </c>
      <c r="C19" s="50"/>
      <c r="D19" s="50" t="s">
        <v>4</v>
      </c>
      <c r="E19" s="2"/>
      <c r="F19" s="5">
        <f t="shared" si="1"/>
        <v>0</v>
      </c>
      <c r="G19" s="4"/>
      <c r="H19" s="5">
        <f t="shared" si="2"/>
        <v>0</v>
      </c>
      <c r="I19" s="29"/>
      <c r="J19" s="5">
        <f t="shared" si="3"/>
        <v>0</v>
      </c>
      <c r="K19" s="6"/>
      <c r="L19" s="5">
        <f t="shared" si="4"/>
        <v>0</v>
      </c>
      <c r="M19" s="7"/>
      <c r="N19" s="8">
        <f t="shared" si="5"/>
        <v>0</v>
      </c>
      <c r="O19" s="9"/>
      <c r="P19" s="3">
        <f t="shared" si="6"/>
        <v>0</v>
      </c>
      <c r="Q19" s="10">
        <f t="shared" si="0"/>
        <v>0</v>
      </c>
      <c r="R19" s="11"/>
      <c r="S19" s="40">
        <f>'I Term'!T19</f>
        <v>3.9624999999999995</v>
      </c>
      <c r="T19" s="40">
        <f t="shared" si="7"/>
        <v>0.39625</v>
      </c>
      <c r="U19" s="40">
        <f>'II Term'!Q19</f>
        <v>0</v>
      </c>
      <c r="V19" s="40">
        <f t="shared" si="8"/>
        <v>0</v>
      </c>
      <c r="W19" s="40">
        <f t="shared" si="9"/>
        <v>0</v>
      </c>
      <c r="X19" s="40">
        <f t="shared" si="10"/>
        <v>0.39625</v>
      </c>
    </row>
    <row r="20" spans="1:24" ht="18.75" customHeight="1">
      <c r="A20" s="12">
        <f t="shared" si="11"/>
        <v>18</v>
      </c>
      <c r="B20" s="15" t="str">
        <f>'I Term'!B20</f>
        <v>Naranca, Adrián</v>
      </c>
      <c r="C20" s="50" t="s">
        <v>3</v>
      </c>
      <c r="D20" s="50"/>
      <c r="E20" s="2"/>
      <c r="F20" s="5">
        <f t="shared" si="1"/>
        <v>0</v>
      </c>
      <c r="G20" s="4"/>
      <c r="H20" s="5">
        <f t="shared" si="2"/>
        <v>0</v>
      </c>
      <c r="I20" s="29"/>
      <c r="J20" s="5">
        <f t="shared" si="3"/>
        <v>0</v>
      </c>
      <c r="K20" s="6"/>
      <c r="L20" s="5">
        <f t="shared" si="4"/>
        <v>0</v>
      </c>
      <c r="M20" s="7"/>
      <c r="N20" s="8">
        <f t="shared" si="5"/>
        <v>0</v>
      </c>
      <c r="O20" s="9"/>
      <c r="P20" s="3">
        <f t="shared" si="6"/>
        <v>0</v>
      </c>
      <c r="Q20" s="10">
        <f t="shared" si="0"/>
        <v>0</v>
      </c>
      <c r="R20" s="11"/>
      <c r="S20" s="40">
        <f>'I Term'!T20</f>
        <v>5.597499999999999</v>
      </c>
      <c r="T20" s="40">
        <f t="shared" si="7"/>
        <v>0.55975</v>
      </c>
      <c r="U20" s="40">
        <f>'II Term'!Q20</f>
        <v>0</v>
      </c>
      <c r="V20" s="40">
        <f t="shared" si="8"/>
        <v>0</v>
      </c>
      <c r="W20" s="40">
        <f t="shared" si="9"/>
        <v>0</v>
      </c>
      <c r="X20" s="40">
        <f t="shared" si="10"/>
        <v>0.55975</v>
      </c>
    </row>
    <row r="21" spans="1:24" ht="18.75" customHeight="1">
      <c r="A21" s="12">
        <f t="shared" si="11"/>
        <v>19</v>
      </c>
      <c r="B21" s="15" t="str">
        <f>'I Term'!B21</f>
        <v>Peredo, Héctor</v>
      </c>
      <c r="C21" s="50"/>
      <c r="D21" s="50" t="s">
        <v>4</v>
      </c>
      <c r="E21" s="2"/>
      <c r="F21" s="5">
        <f t="shared" si="1"/>
        <v>0</v>
      </c>
      <c r="G21" s="4"/>
      <c r="H21" s="5">
        <f t="shared" si="2"/>
        <v>0</v>
      </c>
      <c r="I21" s="29"/>
      <c r="J21" s="5">
        <f t="shared" si="3"/>
        <v>0</v>
      </c>
      <c r="K21" s="6"/>
      <c r="L21" s="5">
        <f t="shared" si="4"/>
        <v>0</v>
      </c>
      <c r="M21" s="7"/>
      <c r="N21" s="8">
        <f t="shared" si="5"/>
        <v>0</v>
      </c>
      <c r="O21" s="9"/>
      <c r="P21" s="3">
        <f t="shared" si="6"/>
        <v>0</v>
      </c>
      <c r="Q21" s="10">
        <f t="shared" si="0"/>
        <v>0</v>
      </c>
      <c r="R21" s="11"/>
      <c r="S21" s="40">
        <f>'I Term'!T21</f>
        <v>4.0675</v>
      </c>
      <c r="T21" s="40">
        <f t="shared" si="7"/>
        <v>0.40675</v>
      </c>
      <c r="U21" s="40">
        <f>'II Term'!Q21</f>
        <v>0</v>
      </c>
      <c r="V21" s="40">
        <f t="shared" si="8"/>
        <v>0</v>
      </c>
      <c r="W21" s="40">
        <f t="shared" si="9"/>
        <v>0</v>
      </c>
      <c r="X21" s="40">
        <f t="shared" si="10"/>
        <v>0.40675</v>
      </c>
    </row>
    <row r="22" spans="1:24" ht="18.75" customHeight="1">
      <c r="A22" s="12">
        <f t="shared" si="11"/>
        <v>20</v>
      </c>
      <c r="B22" s="15" t="str">
        <f>'I Term'!B22</f>
        <v>Ricondo, Diego</v>
      </c>
      <c r="C22" s="50" t="s">
        <v>3</v>
      </c>
      <c r="D22" s="50"/>
      <c r="E22" s="2"/>
      <c r="F22" s="5">
        <f t="shared" si="1"/>
        <v>0</v>
      </c>
      <c r="G22" s="4"/>
      <c r="H22" s="5">
        <f t="shared" si="2"/>
        <v>0</v>
      </c>
      <c r="I22" s="29"/>
      <c r="J22" s="5">
        <f t="shared" si="3"/>
        <v>0</v>
      </c>
      <c r="K22" s="6"/>
      <c r="L22" s="5">
        <f t="shared" si="4"/>
        <v>0</v>
      </c>
      <c r="M22" s="7"/>
      <c r="N22" s="8">
        <f t="shared" si="5"/>
        <v>0</v>
      </c>
      <c r="O22" s="9"/>
      <c r="P22" s="3">
        <f t="shared" si="6"/>
        <v>0</v>
      </c>
      <c r="Q22" s="10">
        <f t="shared" si="0"/>
        <v>0</v>
      </c>
      <c r="R22" s="11"/>
      <c r="S22" s="40">
        <f>'I Term'!T22</f>
        <v>6.705</v>
      </c>
      <c r="T22" s="40">
        <f t="shared" si="7"/>
        <v>0.6705000000000001</v>
      </c>
      <c r="U22" s="40">
        <f>'II Term'!Q22</f>
        <v>0</v>
      </c>
      <c r="V22" s="40">
        <f t="shared" si="8"/>
        <v>0</v>
      </c>
      <c r="W22" s="40">
        <f t="shared" si="9"/>
        <v>0</v>
      </c>
      <c r="X22" s="40">
        <f t="shared" si="10"/>
        <v>0.6705000000000001</v>
      </c>
    </row>
    <row r="23" spans="1:24" ht="18.75" customHeight="1">
      <c r="A23" s="12">
        <f t="shared" si="11"/>
        <v>21</v>
      </c>
      <c r="B23" s="15" t="str">
        <f>'I Term'!B23</f>
        <v>Sisniega, Eva</v>
      </c>
      <c r="C23" s="50" t="s">
        <v>3</v>
      </c>
      <c r="D23" s="50"/>
      <c r="E23" s="2"/>
      <c r="F23" s="5">
        <f t="shared" si="1"/>
        <v>0</v>
      </c>
      <c r="G23" s="4"/>
      <c r="H23" s="5">
        <f t="shared" si="2"/>
        <v>0</v>
      </c>
      <c r="I23" s="29"/>
      <c r="J23" s="5">
        <f t="shared" si="3"/>
        <v>0</v>
      </c>
      <c r="K23" s="6"/>
      <c r="L23" s="5">
        <f t="shared" si="4"/>
        <v>0</v>
      </c>
      <c r="M23" s="7"/>
      <c r="N23" s="8">
        <f t="shared" si="5"/>
        <v>0</v>
      </c>
      <c r="O23" s="9"/>
      <c r="P23" s="3">
        <f t="shared" si="6"/>
        <v>0</v>
      </c>
      <c r="Q23" s="10">
        <f t="shared" si="0"/>
        <v>0</v>
      </c>
      <c r="R23" s="11"/>
      <c r="S23" s="40">
        <f>'I Term'!T23</f>
        <v>5.97</v>
      </c>
      <c r="T23" s="40">
        <f t="shared" si="7"/>
        <v>0.597</v>
      </c>
      <c r="U23" s="40">
        <f>'II Term'!Q23</f>
        <v>0</v>
      </c>
      <c r="V23" s="40">
        <f t="shared" si="8"/>
        <v>0</v>
      </c>
      <c r="W23" s="40">
        <f t="shared" si="9"/>
        <v>0</v>
      </c>
      <c r="X23" s="40">
        <f t="shared" si="10"/>
        <v>0.597</v>
      </c>
    </row>
    <row r="24" spans="1:24" ht="18.75" customHeight="1">
      <c r="A24" s="12">
        <f t="shared" si="11"/>
        <v>22</v>
      </c>
      <c r="B24" s="15" t="str">
        <f>'I Term'!B24</f>
        <v>Vicente, Saúl</v>
      </c>
      <c r="C24" s="50"/>
      <c r="D24" s="50" t="s">
        <v>4</v>
      </c>
      <c r="E24" s="2"/>
      <c r="F24" s="5">
        <f t="shared" si="1"/>
        <v>0</v>
      </c>
      <c r="G24" s="4"/>
      <c r="H24" s="5">
        <f t="shared" si="2"/>
        <v>0</v>
      </c>
      <c r="I24" s="29"/>
      <c r="J24" s="5">
        <f t="shared" si="3"/>
        <v>0</v>
      </c>
      <c r="K24" s="6"/>
      <c r="L24" s="5">
        <f t="shared" si="4"/>
        <v>0</v>
      </c>
      <c r="M24" s="7"/>
      <c r="N24" s="8">
        <f t="shared" si="5"/>
        <v>0</v>
      </c>
      <c r="O24" s="9"/>
      <c r="P24" s="3">
        <f t="shared" si="6"/>
        <v>0</v>
      </c>
      <c r="Q24" s="10">
        <f t="shared" si="0"/>
        <v>0</v>
      </c>
      <c r="R24" s="11"/>
      <c r="S24" s="40">
        <f>'I Term'!T24</f>
        <v>4.789999999999999</v>
      </c>
      <c r="T24" s="40">
        <f t="shared" si="7"/>
        <v>0.4789999999999999</v>
      </c>
      <c r="U24" s="40">
        <f>'II Term'!Q24</f>
        <v>0</v>
      </c>
      <c r="V24" s="40">
        <f t="shared" si="8"/>
        <v>0</v>
      </c>
      <c r="W24" s="40">
        <f t="shared" si="9"/>
        <v>0</v>
      </c>
      <c r="X24" s="40">
        <f t="shared" si="10"/>
        <v>0.4789999999999999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="90" zoomScaleNormal="90" zoomScalePageLayoutView="0" workbookViewId="0" topLeftCell="A1">
      <pane xSplit="1" ySplit="2" topLeftCell="F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U28" sqref="U28"/>
    </sheetView>
  </sheetViews>
  <sheetFormatPr defaultColWidth="11.421875" defaultRowHeight="15"/>
  <cols>
    <col min="1" max="1" width="6.28125" style="0" customWidth="1"/>
    <col min="2" max="2" width="24.421875" style="0" customWidth="1"/>
    <col min="3" max="3" width="13.140625" style="0" customWidth="1"/>
    <col min="4" max="4" width="9.7109375" style="0" customWidth="1"/>
    <col min="6" max="6" width="10.57421875" style="0" customWidth="1"/>
    <col min="7" max="7" width="13.00390625" style="0" customWidth="1"/>
    <col min="8" max="8" width="11.421875" style="62" customWidth="1"/>
    <col min="11" max="11" width="30.7109375" style="62" customWidth="1"/>
    <col min="12" max="12" width="11.8515625" style="0" customWidth="1"/>
    <col min="13" max="13" width="10.7109375" style="0" customWidth="1"/>
    <col min="14" max="14" width="17.421875" style="0" customWidth="1"/>
    <col min="15" max="15" width="7.8515625" style="0" customWidth="1"/>
    <col min="16" max="16" width="13.421875" style="0" customWidth="1"/>
    <col min="17" max="17" width="17.8515625" style="0" customWidth="1"/>
    <col min="18" max="18" width="13.8515625" style="0" customWidth="1"/>
    <col min="19" max="19" width="11.00390625" style="0" customWidth="1"/>
    <col min="20" max="20" width="9.140625" style="0" customWidth="1"/>
    <col min="21" max="21" width="20.00390625" style="0" customWidth="1"/>
    <col min="22" max="22" width="10.421875" style="0" customWidth="1"/>
    <col min="23" max="23" width="12.00390625" style="0" customWidth="1"/>
  </cols>
  <sheetData>
    <row r="1" spans="2:22" ht="19.5" thickBot="1">
      <c r="B1" s="1" t="s">
        <v>137</v>
      </c>
      <c r="C1" s="52" t="s">
        <v>43</v>
      </c>
      <c r="D1" s="53" t="s">
        <v>44</v>
      </c>
      <c r="E1" s="153" t="s">
        <v>104</v>
      </c>
      <c r="F1" s="169" t="s">
        <v>130</v>
      </c>
      <c r="G1" s="80" t="s">
        <v>45</v>
      </c>
      <c r="H1" s="81" t="s">
        <v>46</v>
      </c>
      <c r="I1" s="97"/>
      <c r="J1" s="63" t="s">
        <v>47</v>
      </c>
      <c r="K1" s="98"/>
      <c r="L1" s="98"/>
      <c r="M1" s="98" t="s">
        <v>48</v>
      </c>
      <c r="N1" s="99"/>
      <c r="O1" s="98" t="s">
        <v>91</v>
      </c>
      <c r="P1" s="176" t="s">
        <v>134</v>
      </c>
      <c r="Q1" s="176" t="s">
        <v>133</v>
      </c>
      <c r="R1" s="54"/>
      <c r="S1" s="54"/>
      <c r="T1" s="54" t="s">
        <v>48</v>
      </c>
      <c r="U1" s="182" t="s">
        <v>145</v>
      </c>
      <c r="V1" s="181" t="s">
        <v>136</v>
      </c>
    </row>
    <row r="2" spans="2:22" ht="20.25" thickBot="1" thickTop="1">
      <c r="B2" s="168" t="s">
        <v>105</v>
      </c>
      <c r="C2" s="82" t="s">
        <v>50</v>
      </c>
      <c r="D2" s="83" t="s">
        <v>51</v>
      </c>
      <c r="E2" s="154" t="s">
        <v>103</v>
      </c>
      <c r="F2" s="170"/>
      <c r="G2" s="84" t="s">
        <v>52</v>
      </c>
      <c r="H2" s="95" t="s">
        <v>53</v>
      </c>
      <c r="I2" s="100" t="s">
        <v>77</v>
      </c>
      <c r="J2" s="63" t="s">
        <v>54</v>
      </c>
      <c r="K2" s="101" t="s">
        <v>55</v>
      </c>
      <c r="L2" s="101"/>
      <c r="M2" s="101"/>
      <c r="N2" s="102" t="s">
        <v>78</v>
      </c>
      <c r="O2" s="101"/>
      <c r="P2" s="166" t="s">
        <v>128</v>
      </c>
      <c r="Q2" s="167" t="s">
        <v>129</v>
      </c>
      <c r="R2" s="96" t="s">
        <v>56</v>
      </c>
      <c r="S2" s="85" t="s">
        <v>58</v>
      </c>
      <c r="T2" s="85" t="s">
        <v>57</v>
      </c>
      <c r="U2" s="183" t="s">
        <v>138</v>
      </c>
      <c r="V2" s="86" t="s">
        <v>49</v>
      </c>
    </row>
    <row r="3" spans="1:22" ht="20.25">
      <c r="A3">
        <f>'III Term'!A3</f>
        <v>1</v>
      </c>
      <c r="B3" s="159" t="s">
        <v>106</v>
      </c>
      <c r="C3" s="55"/>
      <c r="D3" s="152" t="s">
        <v>66</v>
      </c>
      <c r="E3" s="155" t="s">
        <v>102</v>
      </c>
      <c r="F3" s="171"/>
      <c r="G3" s="76" t="s">
        <v>66</v>
      </c>
      <c r="H3" s="79" t="s">
        <v>66</v>
      </c>
      <c r="I3" s="103" t="s">
        <v>60</v>
      </c>
      <c r="J3" s="104" t="s">
        <v>61</v>
      </c>
      <c r="K3" s="104" t="s">
        <v>62</v>
      </c>
      <c r="L3" s="145" t="s">
        <v>66</v>
      </c>
      <c r="M3" s="148" t="s">
        <v>95</v>
      </c>
      <c r="N3" s="105">
        <v>9.5</v>
      </c>
      <c r="O3" s="104"/>
      <c r="P3" s="112" t="s">
        <v>79</v>
      </c>
      <c r="Q3" s="113" t="s">
        <v>80</v>
      </c>
      <c r="R3" s="141" t="s">
        <v>66</v>
      </c>
      <c r="S3" s="141" t="s">
        <v>66</v>
      </c>
      <c r="T3" s="91"/>
      <c r="U3" s="184" t="s">
        <v>143</v>
      </c>
      <c r="V3" s="180">
        <v>44708</v>
      </c>
    </row>
    <row r="4" spans="1:22" ht="20.25">
      <c r="A4">
        <f>'III Term'!A4</f>
        <v>2</v>
      </c>
      <c r="B4" s="159" t="s">
        <v>107</v>
      </c>
      <c r="C4" s="56"/>
      <c r="D4" s="152" t="s">
        <v>66</v>
      </c>
      <c r="E4" s="156" t="s">
        <v>58</v>
      </c>
      <c r="F4" s="172"/>
      <c r="G4" s="73"/>
      <c r="H4" s="79" t="s">
        <v>66</v>
      </c>
      <c r="I4" s="106" t="s">
        <v>63</v>
      </c>
      <c r="J4" s="93" t="s">
        <v>64</v>
      </c>
      <c r="K4" s="93" t="s">
        <v>65</v>
      </c>
      <c r="L4" s="132" t="s">
        <v>66</v>
      </c>
      <c r="M4" s="149"/>
      <c r="N4" s="107">
        <v>7.5</v>
      </c>
      <c r="O4" s="131"/>
      <c r="P4" s="114" t="s">
        <v>81</v>
      </c>
      <c r="Q4" s="114" t="s">
        <v>82</v>
      </c>
      <c r="R4" s="87" t="s">
        <v>66</v>
      </c>
      <c r="S4" s="87" t="s">
        <v>66</v>
      </c>
      <c r="T4" s="87" t="s">
        <v>66</v>
      </c>
      <c r="U4" s="184"/>
      <c r="V4" s="180">
        <v>44708</v>
      </c>
    </row>
    <row r="5" spans="1:22" ht="20.25">
      <c r="A5">
        <f>'III Term'!A5</f>
        <v>3</v>
      </c>
      <c r="B5" s="159" t="s">
        <v>108</v>
      </c>
      <c r="C5" s="56"/>
      <c r="D5" s="56"/>
      <c r="E5" s="156" t="s">
        <v>59</v>
      </c>
      <c r="F5" s="174" t="s">
        <v>131</v>
      </c>
      <c r="G5" s="73"/>
      <c r="H5" s="79"/>
      <c r="I5" s="108" t="s">
        <v>67</v>
      </c>
      <c r="J5" s="78" t="s">
        <v>68</v>
      </c>
      <c r="K5" s="94" t="s">
        <v>69</v>
      </c>
      <c r="L5" s="146" t="s">
        <v>66</v>
      </c>
      <c r="M5" s="147" t="s">
        <v>100</v>
      </c>
      <c r="N5" s="109">
        <v>4</v>
      </c>
      <c r="O5" s="94"/>
      <c r="P5" s="115" t="s">
        <v>83</v>
      </c>
      <c r="Q5" s="115" t="s">
        <v>84</v>
      </c>
      <c r="R5" s="87" t="s">
        <v>66</v>
      </c>
      <c r="S5" s="87"/>
      <c r="T5" s="60"/>
      <c r="U5" s="185"/>
      <c r="V5" s="180">
        <v>44708</v>
      </c>
    </row>
    <row r="6" spans="1:22" ht="20.25">
      <c r="A6">
        <f>'III Term'!A6</f>
        <v>4</v>
      </c>
      <c r="B6" s="160" t="s">
        <v>109</v>
      </c>
      <c r="C6" s="65"/>
      <c r="D6" s="66"/>
      <c r="E6" s="67" t="s">
        <v>101</v>
      </c>
      <c r="F6" s="165"/>
      <c r="G6" s="74"/>
      <c r="H6" s="134"/>
      <c r="I6" s="106" t="s">
        <v>63</v>
      </c>
      <c r="J6" s="93" t="s">
        <v>64</v>
      </c>
      <c r="K6" s="93" t="s">
        <v>70</v>
      </c>
      <c r="L6" s="144"/>
      <c r="M6" s="150" t="s">
        <v>99</v>
      </c>
      <c r="N6" s="110">
        <v>5.5</v>
      </c>
      <c r="O6" s="132" t="s">
        <v>66</v>
      </c>
      <c r="P6" s="116" t="s">
        <v>85</v>
      </c>
      <c r="Q6" s="117" t="s">
        <v>86</v>
      </c>
      <c r="R6" s="87" t="s">
        <v>66</v>
      </c>
      <c r="S6" s="138"/>
      <c r="T6" s="138"/>
      <c r="U6" s="184"/>
      <c r="V6" s="180">
        <v>44708</v>
      </c>
    </row>
    <row r="7" spans="1:22" ht="20.25">
      <c r="A7">
        <f>'III Term'!A7</f>
        <v>5</v>
      </c>
      <c r="B7" s="159" t="s">
        <v>110</v>
      </c>
      <c r="C7" s="56"/>
      <c r="D7" s="56"/>
      <c r="E7" s="155" t="s">
        <v>56</v>
      </c>
      <c r="F7" s="171"/>
      <c r="G7" s="73"/>
      <c r="H7" s="79" t="s">
        <v>66</v>
      </c>
      <c r="I7" s="108" t="s">
        <v>67</v>
      </c>
      <c r="J7" s="78" t="s">
        <v>68</v>
      </c>
      <c r="K7" s="94" t="s">
        <v>71</v>
      </c>
      <c r="L7" s="146" t="s">
        <v>66</v>
      </c>
      <c r="M7" s="147" t="s">
        <v>93</v>
      </c>
      <c r="N7" s="109">
        <v>8.5</v>
      </c>
      <c r="O7" s="94"/>
      <c r="P7" s="118" t="s">
        <v>87</v>
      </c>
      <c r="Q7" s="57" t="s">
        <v>88</v>
      </c>
      <c r="R7" s="87" t="s">
        <v>66</v>
      </c>
      <c r="S7" s="60"/>
      <c r="T7" s="60"/>
      <c r="U7" s="185"/>
      <c r="V7" s="186">
        <v>44705</v>
      </c>
    </row>
    <row r="8" spans="1:22" ht="20.25">
      <c r="A8">
        <f>'III Term'!A8</f>
        <v>6</v>
      </c>
      <c r="B8" s="161" t="s">
        <v>111</v>
      </c>
      <c r="C8" s="133" t="s">
        <v>66</v>
      </c>
      <c r="D8" s="133" t="s">
        <v>66</v>
      </c>
      <c r="E8" s="157" t="s">
        <v>56</v>
      </c>
      <c r="F8" s="173"/>
      <c r="G8" s="75"/>
      <c r="H8" s="79"/>
      <c r="I8" s="103" t="s">
        <v>60</v>
      </c>
      <c r="J8" s="104" t="s">
        <v>61</v>
      </c>
      <c r="K8" s="104" t="s">
        <v>72</v>
      </c>
      <c r="L8" s="145" t="s">
        <v>66</v>
      </c>
      <c r="M8" s="148" t="s">
        <v>97</v>
      </c>
      <c r="N8" s="105">
        <v>8</v>
      </c>
      <c r="O8" s="104"/>
      <c r="P8" s="118" t="s">
        <v>87</v>
      </c>
      <c r="Q8" s="57" t="s">
        <v>88</v>
      </c>
      <c r="R8" s="87" t="s">
        <v>66</v>
      </c>
      <c r="S8" s="60"/>
      <c r="T8" s="60"/>
      <c r="U8" s="185"/>
      <c r="V8" s="180">
        <v>44708</v>
      </c>
    </row>
    <row r="9" spans="1:22" ht="20.25">
      <c r="A9">
        <f>'III Term'!A9</f>
        <v>7</v>
      </c>
      <c r="B9" s="159" t="s">
        <v>112</v>
      </c>
      <c r="C9" s="152" t="s">
        <v>92</v>
      </c>
      <c r="D9" s="152" t="s">
        <v>66</v>
      </c>
      <c r="E9" s="70" t="s">
        <v>59</v>
      </c>
      <c r="F9" s="172"/>
      <c r="G9" s="76" t="s">
        <v>135</v>
      </c>
      <c r="H9" s="134"/>
      <c r="I9" s="108" t="s">
        <v>67</v>
      </c>
      <c r="J9" s="78" t="s">
        <v>68</v>
      </c>
      <c r="K9" s="78" t="s">
        <v>73</v>
      </c>
      <c r="L9" s="78"/>
      <c r="M9" s="151"/>
      <c r="N9" s="111">
        <v>6.5</v>
      </c>
      <c r="O9" s="78"/>
      <c r="P9" s="119" t="s">
        <v>87</v>
      </c>
      <c r="Q9" s="78" t="s">
        <v>88</v>
      </c>
      <c r="R9" s="87" t="s">
        <v>66</v>
      </c>
      <c r="S9" s="92"/>
      <c r="T9" s="92"/>
      <c r="U9" s="184"/>
      <c r="V9" s="180">
        <v>44708</v>
      </c>
    </row>
    <row r="10" spans="1:22" ht="20.25">
      <c r="A10">
        <f>'III Term'!A10</f>
        <v>8</v>
      </c>
      <c r="B10" s="159" t="s">
        <v>113</v>
      </c>
      <c r="C10" s="56"/>
      <c r="D10" s="56"/>
      <c r="E10" s="155" t="s">
        <v>56</v>
      </c>
      <c r="F10" s="171"/>
      <c r="G10" s="73"/>
      <c r="H10" s="79"/>
      <c r="I10" s="108" t="s">
        <v>67</v>
      </c>
      <c r="J10" s="78" t="s">
        <v>68</v>
      </c>
      <c r="K10" s="94" t="s">
        <v>74</v>
      </c>
      <c r="L10" s="146" t="s">
        <v>66</v>
      </c>
      <c r="M10" s="147" t="s">
        <v>97</v>
      </c>
      <c r="N10" s="109">
        <v>7.5</v>
      </c>
      <c r="O10" s="94"/>
      <c r="P10" s="118" t="s">
        <v>87</v>
      </c>
      <c r="Q10" s="57" t="s">
        <v>88</v>
      </c>
      <c r="R10" s="87" t="s">
        <v>66</v>
      </c>
      <c r="S10" s="60"/>
      <c r="T10" s="60"/>
      <c r="U10" s="185"/>
      <c r="V10" s="180">
        <v>44708</v>
      </c>
    </row>
    <row r="11" spans="1:22" ht="20.25">
      <c r="A11">
        <f>'III Term'!A11</f>
        <v>9</v>
      </c>
      <c r="B11" s="159" t="s">
        <v>114</v>
      </c>
      <c r="C11" s="56"/>
      <c r="D11" s="56"/>
      <c r="E11" s="155" t="s">
        <v>102</v>
      </c>
      <c r="F11" s="171"/>
      <c r="G11" s="73"/>
      <c r="H11" s="79"/>
      <c r="I11" s="108" t="s">
        <v>67</v>
      </c>
      <c r="J11" s="78" t="s">
        <v>68</v>
      </c>
      <c r="K11" s="94" t="s">
        <v>71</v>
      </c>
      <c r="L11" s="146" t="s">
        <v>66</v>
      </c>
      <c r="M11" s="147" t="s">
        <v>93</v>
      </c>
      <c r="N11" s="109">
        <v>8.5</v>
      </c>
      <c r="O11" s="94"/>
      <c r="P11" s="120" t="s">
        <v>89</v>
      </c>
      <c r="Q11" s="121" t="s">
        <v>90</v>
      </c>
      <c r="R11" s="87" t="s">
        <v>66</v>
      </c>
      <c r="S11" s="87" t="s">
        <v>66</v>
      </c>
      <c r="T11" s="60"/>
      <c r="U11" s="185"/>
      <c r="V11" s="186">
        <v>44705</v>
      </c>
    </row>
    <row r="12" spans="1:22" ht="21" thickBot="1">
      <c r="A12" s="68">
        <f>'III Term'!A12</f>
        <v>10</v>
      </c>
      <c r="B12" s="162" t="s">
        <v>115</v>
      </c>
      <c r="C12" s="69"/>
      <c r="D12" s="69"/>
      <c r="E12" s="70" t="s">
        <v>59</v>
      </c>
      <c r="F12" s="175" t="s">
        <v>131</v>
      </c>
      <c r="G12" s="77"/>
      <c r="H12" s="135"/>
      <c r="I12" s="103" t="s">
        <v>60</v>
      </c>
      <c r="J12" s="104" t="s">
        <v>61</v>
      </c>
      <c r="K12" s="104" t="s">
        <v>75</v>
      </c>
      <c r="L12" s="145" t="s">
        <v>66</v>
      </c>
      <c r="M12" s="148" t="s">
        <v>94</v>
      </c>
      <c r="N12" s="105">
        <v>8.5</v>
      </c>
      <c r="O12" s="104"/>
      <c r="P12" s="115" t="s">
        <v>83</v>
      </c>
      <c r="Q12" s="115" t="s">
        <v>84</v>
      </c>
      <c r="R12" s="87" t="s">
        <v>66</v>
      </c>
      <c r="S12" s="136"/>
      <c r="T12" s="136"/>
      <c r="U12" s="184"/>
      <c r="V12" s="186">
        <v>44705</v>
      </c>
    </row>
    <row r="13" spans="1:22" ht="20.25">
      <c r="A13">
        <f>'III Term'!A13</f>
        <v>11</v>
      </c>
      <c r="B13" s="159" t="s">
        <v>116</v>
      </c>
      <c r="C13" s="56"/>
      <c r="D13" s="56"/>
      <c r="E13" s="155" t="s">
        <v>56</v>
      </c>
      <c r="F13" s="171"/>
      <c r="G13" s="73"/>
      <c r="H13" s="79" t="s">
        <v>66</v>
      </c>
      <c r="I13" s="108" t="s">
        <v>67</v>
      </c>
      <c r="J13" s="78" t="s">
        <v>68</v>
      </c>
      <c r="K13" s="94" t="s">
        <v>74</v>
      </c>
      <c r="L13" s="146" t="s">
        <v>66</v>
      </c>
      <c r="M13" s="147" t="s">
        <v>96</v>
      </c>
      <c r="N13" s="109">
        <v>7.5</v>
      </c>
      <c r="O13" s="94"/>
      <c r="P13" s="122" t="s">
        <v>79</v>
      </c>
      <c r="Q13" s="123" t="s">
        <v>80</v>
      </c>
      <c r="R13" s="141" t="s">
        <v>66</v>
      </c>
      <c r="S13" s="87" t="s">
        <v>66</v>
      </c>
      <c r="T13" s="90"/>
      <c r="U13" s="184" t="s">
        <v>141</v>
      </c>
      <c r="V13" s="180">
        <v>44708</v>
      </c>
    </row>
    <row r="14" spans="1:22" ht="20.25">
      <c r="A14" s="71">
        <f>'III Term'!A14</f>
        <v>12</v>
      </c>
      <c r="B14" s="163" t="s">
        <v>117</v>
      </c>
      <c r="C14" s="133" t="s">
        <v>66</v>
      </c>
      <c r="D14" s="72"/>
      <c r="E14" s="158" t="s">
        <v>58</v>
      </c>
      <c r="F14" s="173"/>
      <c r="G14" s="179" t="s">
        <v>66</v>
      </c>
      <c r="H14" s="79" t="s">
        <v>92</v>
      </c>
      <c r="I14" s="106" t="s">
        <v>63</v>
      </c>
      <c r="J14" s="93" t="s">
        <v>64</v>
      </c>
      <c r="K14" s="93" t="s">
        <v>70</v>
      </c>
      <c r="L14" s="132" t="s">
        <v>92</v>
      </c>
      <c r="M14" s="149"/>
      <c r="N14" s="107">
        <v>10</v>
      </c>
      <c r="O14" s="132" t="s">
        <v>92</v>
      </c>
      <c r="P14" s="114" t="s">
        <v>81</v>
      </c>
      <c r="Q14" s="114" t="s">
        <v>82</v>
      </c>
      <c r="R14" s="137" t="s">
        <v>66</v>
      </c>
      <c r="S14" s="87" t="s">
        <v>66</v>
      </c>
      <c r="T14" s="87"/>
      <c r="U14" s="184"/>
      <c r="V14" s="186">
        <v>44705</v>
      </c>
    </row>
    <row r="15" spans="1:22" ht="20.25">
      <c r="A15">
        <f>'III Term'!A15</f>
        <v>13</v>
      </c>
      <c r="B15" s="159" t="s">
        <v>118</v>
      </c>
      <c r="C15" s="56"/>
      <c r="D15" s="56"/>
      <c r="E15" s="67" t="s">
        <v>58</v>
      </c>
      <c r="F15" s="172"/>
      <c r="G15" s="73"/>
      <c r="H15" s="79" t="s">
        <v>66</v>
      </c>
      <c r="I15" s="106" t="s">
        <v>63</v>
      </c>
      <c r="J15" s="93" t="s">
        <v>64</v>
      </c>
      <c r="K15" s="93" t="s">
        <v>65</v>
      </c>
      <c r="L15" s="132" t="s">
        <v>66</v>
      </c>
      <c r="M15" s="149" t="s">
        <v>98</v>
      </c>
      <c r="N15" s="107">
        <v>7.5</v>
      </c>
      <c r="O15" s="131"/>
      <c r="P15" s="114" t="s">
        <v>81</v>
      </c>
      <c r="Q15" s="124" t="s">
        <v>82</v>
      </c>
      <c r="R15" s="137" t="s">
        <v>66</v>
      </c>
      <c r="S15" s="87" t="s">
        <v>66</v>
      </c>
      <c r="T15" s="60"/>
      <c r="U15" s="185"/>
      <c r="V15" s="180">
        <v>44708</v>
      </c>
    </row>
    <row r="16" spans="1:22" ht="20.25">
      <c r="A16">
        <f>'III Term'!A16</f>
        <v>14</v>
      </c>
      <c r="B16" s="159" t="s">
        <v>119</v>
      </c>
      <c r="C16" s="59"/>
      <c r="D16" s="56"/>
      <c r="E16" s="156" t="s">
        <v>59</v>
      </c>
      <c r="F16" s="174" t="s">
        <v>132</v>
      </c>
      <c r="G16" s="76"/>
      <c r="H16" s="79"/>
      <c r="I16" s="106" t="s">
        <v>63</v>
      </c>
      <c r="J16" s="93" t="s">
        <v>64</v>
      </c>
      <c r="K16" s="93" t="s">
        <v>76</v>
      </c>
      <c r="L16" s="132" t="s">
        <v>66</v>
      </c>
      <c r="M16" s="149"/>
      <c r="N16" s="107">
        <v>5</v>
      </c>
      <c r="O16" s="131"/>
      <c r="P16" s="122" t="s">
        <v>79</v>
      </c>
      <c r="Q16" s="123" t="s">
        <v>80</v>
      </c>
      <c r="R16" s="87" t="s">
        <v>66</v>
      </c>
      <c r="S16" s="87" t="s">
        <v>66</v>
      </c>
      <c r="T16" s="90"/>
      <c r="U16" s="185"/>
      <c r="V16" s="180">
        <v>44708</v>
      </c>
    </row>
    <row r="17" spans="1:22" ht="20.25">
      <c r="A17">
        <f>'III Term'!A17</f>
        <v>15</v>
      </c>
      <c r="B17" s="159" t="s">
        <v>120</v>
      </c>
      <c r="C17" s="56"/>
      <c r="D17" s="56"/>
      <c r="E17" s="155" t="s">
        <v>102</v>
      </c>
      <c r="F17" s="171"/>
      <c r="G17" s="73"/>
      <c r="H17" s="79"/>
      <c r="I17" s="103" t="s">
        <v>60</v>
      </c>
      <c r="J17" s="104" t="s">
        <v>61</v>
      </c>
      <c r="K17" s="104" t="s">
        <v>62</v>
      </c>
      <c r="L17" s="145" t="s">
        <v>66</v>
      </c>
      <c r="M17" s="148" t="s">
        <v>95</v>
      </c>
      <c r="N17" s="105">
        <v>9.5</v>
      </c>
      <c r="O17" s="104"/>
      <c r="P17" s="125" t="s">
        <v>89</v>
      </c>
      <c r="Q17" s="121" t="s">
        <v>90</v>
      </c>
      <c r="R17" s="87" t="s">
        <v>66</v>
      </c>
      <c r="S17" s="87" t="s">
        <v>66</v>
      </c>
      <c r="T17" s="60"/>
      <c r="U17" s="185" t="s">
        <v>140</v>
      </c>
      <c r="V17" s="180">
        <v>44708</v>
      </c>
    </row>
    <row r="18" spans="1:22" ht="20.25">
      <c r="A18">
        <f>'III Term'!A18</f>
        <v>16</v>
      </c>
      <c r="B18" s="162" t="s">
        <v>121</v>
      </c>
      <c r="C18" s="69"/>
      <c r="D18" s="69"/>
      <c r="E18" s="67" t="s">
        <v>101</v>
      </c>
      <c r="F18" s="172"/>
      <c r="G18" s="77"/>
      <c r="H18" s="79" t="s">
        <v>66</v>
      </c>
      <c r="I18" s="106" t="s">
        <v>63</v>
      </c>
      <c r="J18" s="93" t="s">
        <v>64</v>
      </c>
      <c r="K18" s="93" t="s">
        <v>70</v>
      </c>
      <c r="L18" s="131"/>
      <c r="M18" s="150" t="s">
        <v>99</v>
      </c>
      <c r="N18" s="107">
        <v>5.5</v>
      </c>
      <c r="O18" s="132" t="s">
        <v>66</v>
      </c>
      <c r="P18" s="126" t="s">
        <v>85</v>
      </c>
      <c r="Q18" s="117" t="s">
        <v>86</v>
      </c>
      <c r="R18" s="142" t="s">
        <v>66</v>
      </c>
      <c r="S18" s="89"/>
      <c r="T18" s="89"/>
      <c r="U18" s="184" t="s">
        <v>144</v>
      </c>
      <c r="V18" s="180">
        <v>44708</v>
      </c>
    </row>
    <row r="19" spans="1:22" ht="20.25">
      <c r="A19">
        <f>'III Term'!A19</f>
        <v>17</v>
      </c>
      <c r="B19" s="159" t="s">
        <v>122</v>
      </c>
      <c r="C19" s="59"/>
      <c r="D19" s="56"/>
      <c r="E19" s="157" t="s">
        <v>101</v>
      </c>
      <c r="F19" s="173"/>
      <c r="G19" s="177"/>
      <c r="H19" s="79"/>
      <c r="I19" s="106" t="s">
        <v>63</v>
      </c>
      <c r="J19" s="93" t="s">
        <v>64</v>
      </c>
      <c r="K19" s="93" t="s">
        <v>76</v>
      </c>
      <c r="L19" s="132" t="s">
        <v>66</v>
      </c>
      <c r="M19" s="149"/>
      <c r="N19" s="107">
        <v>5</v>
      </c>
      <c r="O19" s="131"/>
      <c r="P19" s="126" t="s">
        <v>85</v>
      </c>
      <c r="Q19" s="127" t="s">
        <v>86</v>
      </c>
      <c r="R19" s="143" t="s">
        <v>66</v>
      </c>
      <c r="S19" s="139"/>
      <c r="T19" s="139"/>
      <c r="U19" s="185"/>
      <c r="V19" s="180">
        <v>44705</v>
      </c>
    </row>
    <row r="20" spans="1:22" ht="20.25">
      <c r="A20">
        <f>'III Term'!A20</f>
        <v>18</v>
      </c>
      <c r="B20" s="163" t="s">
        <v>123</v>
      </c>
      <c r="C20" s="133" t="s">
        <v>66</v>
      </c>
      <c r="D20" s="72"/>
      <c r="E20" s="156" t="s">
        <v>101</v>
      </c>
      <c r="F20" s="172"/>
      <c r="G20" s="179" t="s">
        <v>66</v>
      </c>
      <c r="H20" s="79" t="s">
        <v>66</v>
      </c>
      <c r="I20" s="103" t="s">
        <v>60</v>
      </c>
      <c r="J20" s="104" t="s">
        <v>61</v>
      </c>
      <c r="K20" s="104" t="s">
        <v>75</v>
      </c>
      <c r="L20" s="145" t="s">
        <v>66</v>
      </c>
      <c r="M20" s="148" t="s">
        <v>94</v>
      </c>
      <c r="N20" s="105">
        <v>8.5</v>
      </c>
      <c r="O20" s="104"/>
      <c r="P20" s="128" t="s">
        <v>85</v>
      </c>
      <c r="Q20" s="127" t="s">
        <v>86</v>
      </c>
      <c r="R20" s="143" t="s">
        <v>66</v>
      </c>
      <c r="S20" s="140"/>
      <c r="T20" s="140"/>
      <c r="U20" s="184" t="s">
        <v>142</v>
      </c>
      <c r="V20" s="180">
        <v>44708</v>
      </c>
    </row>
    <row r="21" spans="1:22" ht="20.25">
      <c r="A21">
        <f>'III Term'!A21</f>
        <v>19</v>
      </c>
      <c r="B21" s="159" t="s">
        <v>124</v>
      </c>
      <c r="C21" s="61"/>
      <c r="D21" s="56"/>
      <c r="E21" s="70" t="s">
        <v>58</v>
      </c>
      <c r="F21" s="172"/>
      <c r="G21" s="76"/>
      <c r="H21" s="79" t="s">
        <v>66</v>
      </c>
      <c r="I21" s="108" t="s">
        <v>67</v>
      </c>
      <c r="J21" s="78" t="s">
        <v>68</v>
      </c>
      <c r="K21" s="94" t="s">
        <v>69</v>
      </c>
      <c r="L21" s="146" t="s">
        <v>66</v>
      </c>
      <c r="M21" s="147" t="s">
        <v>100</v>
      </c>
      <c r="N21" s="109">
        <v>4</v>
      </c>
      <c r="O21" s="94"/>
      <c r="P21" s="114" t="s">
        <v>81</v>
      </c>
      <c r="Q21" s="114" t="s">
        <v>82</v>
      </c>
      <c r="R21" s="87" t="s">
        <v>66</v>
      </c>
      <c r="S21" s="87" t="s">
        <v>66</v>
      </c>
      <c r="T21" s="88"/>
      <c r="U21" s="185"/>
      <c r="V21" s="186">
        <v>44705</v>
      </c>
    </row>
    <row r="22" spans="1:22" ht="18.75">
      <c r="A22">
        <f>'III Term'!A22</f>
        <v>20</v>
      </c>
      <c r="B22" s="159" t="s">
        <v>125</v>
      </c>
      <c r="C22" s="56"/>
      <c r="D22" s="56"/>
      <c r="E22" s="157" t="s">
        <v>59</v>
      </c>
      <c r="F22" s="174" t="s">
        <v>132</v>
      </c>
      <c r="G22" s="178" t="s">
        <v>92</v>
      </c>
      <c r="H22" s="60"/>
      <c r="I22" s="108" t="s">
        <v>67</v>
      </c>
      <c r="J22" s="78" t="s">
        <v>68</v>
      </c>
      <c r="K22" s="94" t="s">
        <v>71</v>
      </c>
      <c r="L22" s="146" t="s">
        <v>66</v>
      </c>
      <c r="M22" s="147" t="s">
        <v>93</v>
      </c>
      <c r="N22" s="109">
        <v>8.5</v>
      </c>
      <c r="O22" s="94"/>
      <c r="P22" s="115" t="s">
        <v>83</v>
      </c>
      <c r="Q22" s="129" t="s">
        <v>84</v>
      </c>
      <c r="R22" s="87" t="s">
        <v>66</v>
      </c>
      <c r="S22" s="60"/>
      <c r="T22" s="60"/>
      <c r="U22" s="185" t="s">
        <v>139</v>
      </c>
      <c r="V22" s="180">
        <v>44708</v>
      </c>
    </row>
    <row r="23" spans="1:22" ht="18.75">
      <c r="A23">
        <f>'III Term'!A23</f>
        <v>21</v>
      </c>
      <c r="B23" s="159" t="s">
        <v>126</v>
      </c>
      <c r="C23" s="56"/>
      <c r="D23" s="56"/>
      <c r="E23" s="157" t="s">
        <v>102</v>
      </c>
      <c r="F23" s="173"/>
      <c r="G23" s="76"/>
      <c r="H23" s="60"/>
      <c r="I23" s="103" t="s">
        <v>60</v>
      </c>
      <c r="J23" s="104" t="s">
        <v>61</v>
      </c>
      <c r="K23" s="104" t="s">
        <v>72</v>
      </c>
      <c r="L23" s="145" t="s">
        <v>66</v>
      </c>
      <c r="M23" s="148" t="s">
        <v>97</v>
      </c>
      <c r="N23" s="105">
        <v>8</v>
      </c>
      <c r="O23" s="104"/>
      <c r="P23" s="120" t="s">
        <v>89</v>
      </c>
      <c r="Q23" s="130" t="s">
        <v>90</v>
      </c>
      <c r="R23" s="87" t="s">
        <v>66</v>
      </c>
      <c r="S23" s="87" t="s">
        <v>66</v>
      </c>
      <c r="T23" s="60"/>
      <c r="U23" s="185"/>
      <c r="V23" s="186">
        <v>44705</v>
      </c>
    </row>
    <row r="24" spans="1:22" ht="18.75">
      <c r="A24">
        <f>'III Term'!A24</f>
        <v>22</v>
      </c>
      <c r="B24" s="159" t="s">
        <v>127</v>
      </c>
      <c r="C24" s="56"/>
      <c r="D24" s="56"/>
      <c r="E24" s="58" t="s">
        <v>102</v>
      </c>
      <c r="F24" s="164"/>
      <c r="G24" s="76"/>
      <c r="H24" s="60"/>
      <c r="I24" s="108" t="s">
        <v>67</v>
      </c>
      <c r="J24" s="78" t="s">
        <v>68</v>
      </c>
      <c r="K24" s="78" t="s">
        <v>73</v>
      </c>
      <c r="L24" s="94"/>
      <c r="M24" s="147"/>
      <c r="N24" s="109">
        <v>6.5</v>
      </c>
      <c r="O24" s="94"/>
      <c r="P24" s="115" t="s">
        <v>83</v>
      </c>
      <c r="Q24" s="129" t="s">
        <v>84</v>
      </c>
      <c r="R24" s="87" t="s">
        <v>66</v>
      </c>
      <c r="S24" s="60"/>
      <c r="T24" s="60"/>
      <c r="U24" s="185"/>
      <c r="V24" s="180">
        <v>44708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PC</cp:lastModifiedBy>
  <dcterms:created xsi:type="dcterms:W3CDTF">2020-04-05T21:18:48Z</dcterms:created>
  <dcterms:modified xsi:type="dcterms:W3CDTF">2022-05-27T07:49:31Z</dcterms:modified>
  <cp:category/>
  <cp:version/>
  <cp:contentType/>
  <cp:contentStatus/>
</cp:coreProperties>
</file>